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600" yWindow="105" windowWidth="28485" windowHeight="16440"/>
  </bookViews>
  <sheets>
    <sheet name="Information" sheetId="5" r:id="rId1"/>
    <sheet name="Impact Echelle Equipement" sheetId="6" r:id="rId2"/>
  </sheets>
  <calcPr calcId="145621"/>
</workbook>
</file>

<file path=xl/calcChain.xml><?xml version="1.0" encoding="utf-8"?>
<calcChain xmlns="http://schemas.openxmlformats.org/spreadsheetml/2006/main">
  <c r="B11" i="6" l="1"/>
  <c r="C11" i="6"/>
  <c r="C10" i="6"/>
  <c r="C9" i="6"/>
  <c r="C8" i="6"/>
  <c r="C7" i="6"/>
  <c r="C6" i="6"/>
  <c r="C5" i="6"/>
  <c r="C19" i="6" l="1"/>
  <c r="N27" i="6" s="1"/>
  <c r="C20" i="6"/>
  <c r="O32" i="6" s="1"/>
  <c r="C21" i="6"/>
  <c r="C18" i="6"/>
  <c r="C17" i="6"/>
  <c r="C16" i="6"/>
  <c r="C15" i="6"/>
  <c r="C14" i="6"/>
  <c r="K50" i="6" l="1"/>
  <c r="M44" i="6"/>
  <c r="L39" i="6"/>
  <c r="K34" i="6"/>
  <c r="L27" i="6"/>
  <c r="O33" i="6"/>
  <c r="L49" i="6"/>
  <c r="K44" i="6"/>
  <c r="M38" i="6"/>
  <c r="L33" i="6"/>
  <c r="O51" i="6"/>
  <c r="O31" i="6"/>
  <c r="M48" i="6"/>
  <c r="L43" i="6"/>
  <c r="K38" i="6"/>
  <c r="M32" i="6"/>
  <c r="O49" i="6"/>
  <c r="O27" i="6"/>
  <c r="L26" i="6"/>
  <c r="M47" i="6"/>
  <c r="L42" i="6"/>
  <c r="K37" i="6"/>
  <c r="L31" i="6"/>
  <c r="O47" i="6"/>
  <c r="M52" i="6"/>
  <c r="L47" i="6"/>
  <c r="K42" i="6"/>
  <c r="M36" i="6"/>
  <c r="M30" i="6"/>
  <c r="O43" i="6"/>
  <c r="K52" i="6"/>
  <c r="M46" i="6"/>
  <c r="L41" i="6"/>
  <c r="K36" i="6"/>
  <c r="K30" i="6"/>
  <c r="O41" i="6"/>
  <c r="L51" i="6"/>
  <c r="K46" i="6"/>
  <c r="M40" i="6"/>
  <c r="L35" i="6"/>
  <c r="M28" i="6"/>
  <c r="O39" i="6"/>
  <c r="L50" i="6"/>
  <c r="K45" i="6"/>
  <c r="M39" i="6"/>
  <c r="L34" i="6"/>
  <c r="K28" i="6"/>
  <c r="O35" i="6"/>
  <c r="N50" i="6"/>
  <c r="N42" i="6"/>
  <c r="K26" i="6"/>
  <c r="K51" i="6"/>
  <c r="L48" i="6"/>
  <c r="M45" i="6"/>
  <c r="K43" i="6"/>
  <c r="L40" i="6"/>
  <c r="M37" i="6"/>
  <c r="K35" i="6"/>
  <c r="L32" i="6"/>
  <c r="M29" i="6"/>
  <c r="K27" i="6"/>
  <c r="O46" i="6"/>
  <c r="O38" i="6"/>
  <c r="O30" i="6"/>
  <c r="N49" i="6"/>
  <c r="N41" i="6"/>
  <c r="N33" i="6"/>
  <c r="N34" i="6"/>
  <c r="M26" i="6"/>
  <c r="M50" i="6"/>
  <c r="K48" i="6"/>
  <c r="L45" i="6"/>
  <c r="M42" i="6"/>
  <c r="K40" i="6"/>
  <c r="L37" i="6"/>
  <c r="M34" i="6"/>
  <c r="K32" i="6"/>
  <c r="L29" i="6"/>
  <c r="O26" i="6"/>
  <c r="O45" i="6"/>
  <c r="O37" i="6"/>
  <c r="O29" i="6"/>
  <c r="N48" i="6"/>
  <c r="N40" i="6"/>
  <c r="N32" i="6"/>
  <c r="M31" i="6"/>
  <c r="K29" i="6"/>
  <c r="O52" i="6"/>
  <c r="O44" i="6"/>
  <c r="O36" i="6"/>
  <c r="O28" i="6"/>
  <c r="N47" i="6"/>
  <c r="N39" i="6"/>
  <c r="N31" i="6"/>
  <c r="N46" i="6"/>
  <c r="N38" i="6"/>
  <c r="N30" i="6"/>
  <c r="L52" i="6"/>
  <c r="M49" i="6"/>
  <c r="K47" i="6"/>
  <c r="L44" i="6"/>
  <c r="M41" i="6"/>
  <c r="K39" i="6"/>
  <c r="L36" i="6"/>
  <c r="M33" i="6"/>
  <c r="K31" i="6"/>
  <c r="L28" i="6"/>
  <c r="O50" i="6"/>
  <c r="O42" i="6"/>
  <c r="O34" i="6"/>
  <c r="N26" i="6"/>
  <c r="N45" i="6"/>
  <c r="N37" i="6"/>
  <c r="N29" i="6"/>
  <c r="N52" i="6"/>
  <c r="N44" i="6"/>
  <c r="N36" i="6"/>
  <c r="N28" i="6"/>
  <c r="M51" i="6"/>
  <c r="K49" i="6"/>
  <c r="L46" i="6"/>
  <c r="M43" i="6"/>
  <c r="K41" i="6"/>
  <c r="L38" i="6"/>
  <c r="M35" i="6"/>
  <c r="K33" i="6"/>
  <c r="L30" i="6"/>
  <c r="M27" i="6"/>
  <c r="O48" i="6"/>
  <c r="O40" i="6"/>
  <c r="N51" i="6"/>
  <c r="N43" i="6"/>
  <c r="N35" i="6"/>
  <c r="B6" i="6"/>
  <c r="B7" i="6"/>
  <c r="B8" i="6"/>
  <c r="B9" i="6"/>
  <c r="B10" i="6"/>
  <c r="B5" i="6"/>
  <c r="J52" i="6" l="1"/>
  <c r="I46" i="6"/>
  <c r="H52" i="6"/>
  <c r="F49" i="6"/>
  <c r="E52" i="6"/>
  <c r="D51" i="6"/>
  <c r="I29" i="6" l="1"/>
  <c r="I35" i="6"/>
  <c r="I32" i="6"/>
  <c r="I34" i="6"/>
  <c r="I37" i="6"/>
  <c r="I26" i="6"/>
  <c r="I40" i="6"/>
  <c r="I39" i="6"/>
  <c r="I27" i="6"/>
  <c r="I43" i="6"/>
  <c r="I31" i="6"/>
  <c r="I44" i="6"/>
  <c r="I47" i="6"/>
  <c r="H42" i="6"/>
  <c r="I36" i="6"/>
  <c r="I48" i="6"/>
  <c r="H34" i="6"/>
  <c r="H39" i="6"/>
  <c r="H33" i="6"/>
  <c r="H26" i="6"/>
  <c r="D40" i="6"/>
  <c r="D29" i="6"/>
  <c r="D37" i="6"/>
  <c r="D48" i="6"/>
  <c r="H32" i="6"/>
  <c r="H37" i="6"/>
  <c r="D45" i="6"/>
  <c r="E31" i="6"/>
  <c r="E36" i="6"/>
  <c r="I50" i="6"/>
  <c r="D33" i="6"/>
  <c r="H44" i="6"/>
  <c r="E40" i="6"/>
  <c r="D32" i="6"/>
  <c r="E46" i="6"/>
  <c r="H28" i="6"/>
  <c r="E41" i="6"/>
  <c r="E47" i="6"/>
  <c r="E27" i="6"/>
  <c r="E35" i="6"/>
  <c r="H45" i="6"/>
  <c r="E48" i="6"/>
  <c r="E32" i="6"/>
  <c r="H40" i="6"/>
  <c r="H50" i="6"/>
  <c r="H29" i="6"/>
  <c r="E39" i="6"/>
  <c r="H47" i="6"/>
  <c r="E28" i="6"/>
  <c r="H36" i="6"/>
  <c r="H49" i="6"/>
  <c r="E51" i="6"/>
  <c r="E30" i="6"/>
  <c r="E33" i="6"/>
  <c r="E38" i="6"/>
  <c r="H41" i="6"/>
  <c r="E43" i="6"/>
  <c r="D49" i="6"/>
  <c r="D27" i="6"/>
  <c r="I28" i="6"/>
  <c r="H31" i="6"/>
  <c r="D41" i="6"/>
  <c r="I42" i="6"/>
  <c r="E44" i="6"/>
  <c r="I45" i="6"/>
  <c r="H48" i="6"/>
  <c r="I51" i="6"/>
  <c r="I52" i="6"/>
  <c r="D26" i="6"/>
  <c r="J28" i="6"/>
  <c r="E29" i="6"/>
  <c r="H30" i="6"/>
  <c r="F32" i="6"/>
  <c r="I33" i="6"/>
  <c r="D34" i="6"/>
  <c r="J36" i="6"/>
  <c r="E37" i="6"/>
  <c r="H38" i="6"/>
  <c r="F40" i="6"/>
  <c r="I41" i="6"/>
  <c r="D42" i="6"/>
  <c r="J44" i="6"/>
  <c r="E45" i="6"/>
  <c r="H46" i="6"/>
  <c r="F48" i="6"/>
  <c r="I49" i="6"/>
  <c r="D50" i="6"/>
  <c r="E26" i="6"/>
  <c r="H27" i="6"/>
  <c r="F29" i="6"/>
  <c r="I30" i="6"/>
  <c r="D31" i="6"/>
  <c r="J33" i="6"/>
  <c r="E34" i="6"/>
  <c r="H35" i="6"/>
  <c r="F37" i="6"/>
  <c r="I38" i="6"/>
  <c r="D39" i="6"/>
  <c r="J41" i="6"/>
  <c r="E42" i="6"/>
  <c r="H43" i="6"/>
  <c r="F45" i="6"/>
  <c r="D47" i="6"/>
  <c r="J49" i="6"/>
  <c r="E50" i="6"/>
  <c r="H51" i="6"/>
  <c r="J26" i="6"/>
  <c r="F38" i="6"/>
  <c r="F46" i="6"/>
  <c r="F27" i="6"/>
  <c r="J31" i="6"/>
  <c r="F35" i="6"/>
  <c r="J39" i="6"/>
  <c r="F43" i="6"/>
  <c r="J47" i="6"/>
  <c r="F51" i="6"/>
  <c r="F26" i="6"/>
  <c r="D28" i="6"/>
  <c r="J30" i="6"/>
  <c r="F34" i="6"/>
  <c r="D36" i="6"/>
  <c r="J38" i="6"/>
  <c r="F42" i="6"/>
  <c r="D44" i="6"/>
  <c r="J46" i="6"/>
  <c r="F50" i="6"/>
  <c r="D52" i="6"/>
  <c r="F30" i="6"/>
  <c r="J34" i="6"/>
  <c r="J42" i="6"/>
  <c r="F52" i="6"/>
  <c r="J27" i="6"/>
  <c r="F31" i="6"/>
  <c r="J35" i="6"/>
  <c r="J43" i="6"/>
  <c r="F47" i="6"/>
  <c r="J51" i="6"/>
  <c r="F28" i="6"/>
  <c r="D30" i="6"/>
  <c r="J32" i="6"/>
  <c r="F36" i="6"/>
  <c r="D38" i="6"/>
  <c r="J40" i="6"/>
  <c r="F44" i="6"/>
  <c r="D46" i="6"/>
  <c r="J48" i="6"/>
  <c r="E49" i="6"/>
  <c r="J50" i="6"/>
  <c r="F39" i="6"/>
  <c r="J29" i="6"/>
  <c r="F33" i="6"/>
  <c r="D35" i="6"/>
  <c r="J37" i="6"/>
  <c r="F41" i="6"/>
  <c r="D43" i="6"/>
  <c r="J45" i="6"/>
  <c r="G46" i="6" l="1"/>
  <c r="C46" i="6" s="1"/>
  <c r="G36" i="6"/>
  <c r="C36" i="6" s="1"/>
  <c r="G39" i="6"/>
  <c r="C39" i="6" s="1"/>
  <c r="G37" i="6"/>
  <c r="C37" i="6" s="1"/>
  <c r="G43" i="6"/>
  <c r="C43" i="6" s="1"/>
  <c r="G35" i="6"/>
  <c r="C35" i="6" s="1"/>
  <c r="G33" i="6"/>
  <c r="C33" i="6" s="1"/>
  <c r="G48" i="6"/>
  <c r="C48" i="6" s="1"/>
  <c r="G32" i="6"/>
  <c r="C32" i="6" s="1"/>
  <c r="G44" i="6"/>
  <c r="C44" i="6" s="1"/>
  <c r="G31" i="6"/>
  <c r="C31" i="6" s="1"/>
  <c r="G49" i="6"/>
  <c r="C49" i="6" s="1"/>
  <c r="G27" i="6"/>
  <c r="C27" i="6" s="1"/>
  <c r="G40" i="6"/>
  <c r="C40" i="6" s="1"/>
  <c r="G47" i="6"/>
  <c r="C47" i="6" s="1"/>
  <c r="G51" i="6"/>
  <c r="C51" i="6" s="1"/>
  <c r="G28" i="6"/>
  <c r="C28" i="6" s="1"/>
  <c r="G52" i="6"/>
  <c r="C52" i="6" s="1"/>
  <c r="G45" i="6"/>
  <c r="C45" i="6" s="1"/>
  <c r="G29" i="6"/>
  <c r="C29" i="6" s="1"/>
  <c r="G38" i="6"/>
  <c r="C38" i="6" s="1"/>
  <c r="G26" i="6"/>
  <c r="C26" i="6" s="1"/>
  <c r="G42" i="6"/>
  <c r="C42" i="6" s="1"/>
  <c r="G41" i="6"/>
  <c r="C41" i="6" s="1"/>
  <c r="G50" i="6"/>
  <c r="C50" i="6" s="1"/>
  <c r="G34" i="6"/>
  <c r="C34" i="6" s="1"/>
  <c r="G30" i="6"/>
  <c r="C30" i="6" s="1"/>
</calcChain>
</file>

<file path=xl/sharedStrings.xml><?xml version="1.0" encoding="utf-8"?>
<sst xmlns="http://schemas.openxmlformats.org/spreadsheetml/2006/main" count="226" uniqueCount="127">
  <si>
    <t>PROFIL ENVIRONNEMENTAL PRODUIT</t>
  </si>
  <si>
    <t>Outil d'aide à l'usage des règles d'extrapolation</t>
  </si>
  <si>
    <t xml:space="preserve">PEP individuel certifié PEP ECO Passeport </t>
  </si>
  <si>
    <t>Document de référence</t>
  </si>
  <si>
    <t>Nom</t>
  </si>
  <si>
    <t>ETAPES</t>
  </si>
  <si>
    <t>COEFFICIENTS</t>
  </si>
  <si>
    <t>Total</t>
  </si>
  <si>
    <t>Fabrication (A1-A3)</t>
  </si>
  <si>
    <t>Distribution (A4)</t>
  </si>
  <si>
    <t>Installation (A5)</t>
  </si>
  <si>
    <t>Utilisation (B1)</t>
  </si>
  <si>
    <t>Fin de vie (C1-C4)</t>
  </si>
  <si>
    <t>Publication</t>
  </si>
  <si>
    <t>UNITE</t>
  </si>
  <si>
    <t>FABRICATION</t>
  </si>
  <si>
    <t>DISTRIBUTION</t>
  </si>
  <si>
    <t>INSTALLATION</t>
  </si>
  <si>
    <t>UTILISATION</t>
  </si>
  <si>
    <t>FIN DE VIE</t>
  </si>
  <si>
    <t>B1</t>
  </si>
  <si>
    <t>B2</t>
  </si>
  <si>
    <t>B6</t>
  </si>
  <si>
    <t>Coefficients</t>
  </si>
  <si>
    <t>Réchauffement climatique</t>
  </si>
  <si>
    <t>kg.equivalent.CO2</t>
  </si>
  <si>
    <t>Appauvrissement de la couche d’ozone</t>
  </si>
  <si>
    <t>kg.equivalent.CFC-11</t>
  </si>
  <si>
    <t>Acidification des sols et de l’eau</t>
  </si>
  <si>
    <t>kg.equivalent.SO2</t>
  </si>
  <si>
    <t>Eutrophisation</t>
  </si>
  <si>
    <t>kg.equivalent.P04 3-</t>
  </si>
  <si>
    <t>Formation d’ozone photochimique</t>
  </si>
  <si>
    <t>kg.equivalent.C2H4</t>
  </si>
  <si>
    <t>Epuisement des ressources abiotiques – éléments</t>
  </si>
  <si>
    <t>kg.equivalent.Sb</t>
  </si>
  <si>
    <t>Epuisement des ressources abiotiques – combustibles fossiles</t>
  </si>
  <si>
    <t>MJ</t>
  </si>
  <si>
    <t>Pollution de l’eau</t>
  </si>
  <si>
    <t>m3</t>
  </si>
  <si>
    <t>Pollution de l’air</t>
  </si>
  <si>
    <t>Utilisation de l’énergie primaire renouvelable, à l’exclusion des ressources d’énergie primaire renouvelables utilisées comme matières premières</t>
  </si>
  <si>
    <t>Utilisation des ressources d’énergie primaire renouvelables utilisées en tant que matières premières</t>
  </si>
  <si>
    <t>Utilisation totale des ressources d’énergie primaire renouvelables(MJ) </t>
  </si>
  <si>
    <t>Utilisation de l’énergie primaire non renouvelable, à l’exclusion des ressources d’énergie primaire renouvelables utilisées comme matières premières</t>
  </si>
  <si>
    <t>Utilisation des ressources d’énergie primaire non renouvelables utilisées en tant que matières premières</t>
  </si>
  <si>
    <t xml:space="preserve">Utilisation totale des ressources d’énergie primaire non renouvelables (énergie primaire et ressources d'énergie primaire utilisées comme matières premières) </t>
  </si>
  <si>
    <t>Utilisation de matière secondaire</t>
  </si>
  <si>
    <t>kg</t>
  </si>
  <si>
    <t>Utilisation de combustibles secondaires renouvelables</t>
  </si>
  <si>
    <t>Utilisation de combustibles secondaires non renouvelables</t>
  </si>
  <si>
    <t>Utilisation nette d’eau douce</t>
  </si>
  <si>
    <t>Énergie primaire totale utilisée durant le cycle de vie</t>
  </si>
  <si>
    <t>Déchets dangereux éliminés</t>
  </si>
  <si>
    <t>Déchets non dangereux éliminés</t>
  </si>
  <si>
    <t>Déchets radioactifs éliminés</t>
  </si>
  <si>
    <t>Composants destinés à la réutilisation</t>
  </si>
  <si>
    <t>Matériaux destinés au recyclage</t>
  </si>
  <si>
    <t>Matériaux destinés à la récupération d’énergie</t>
  </si>
  <si>
    <t>Energie fournie à l’extérieur</t>
  </si>
  <si>
    <t>B3</t>
  </si>
  <si>
    <t>B4</t>
  </si>
  <si>
    <t>B5</t>
  </si>
  <si>
    <t>B7</t>
  </si>
  <si>
    <t>Fabrication
A1-A3</t>
  </si>
  <si>
    <t>Distribution
A4</t>
  </si>
  <si>
    <t>Installation
A5</t>
  </si>
  <si>
    <t>Utilisation
B1-B7</t>
  </si>
  <si>
    <t>Fin de vie
C1-C4</t>
  </si>
  <si>
    <t>TOTAl</t>
  </si>
  <si>
    <t>Utilisation de l’énergie primaire renouvelable (énergie matière exclue)</t>
  </si>
  <si>
    <t>Utilisation de l’énergie primaire non renouvelable (énergie matière exclue)</t>
  </si>
  <si>
    <t>Utilisation totale des ressources d’énergie primaire non renouvelables</t>
  </si>
  <si>
    <t>REFERENCE PRODUIT</t>
  </si>
  <si>
    <t>IMPACT A L'ECHELLE DE L'EQUIPEMENT</t>
  </si>
  <si>
    <t>Choix du produit :</t>
  </si>
  <si>
    <t>Contact</t>
  </si>
  <si>
    <t>PEP@BDRThermea.fr</t>
  </si>
  <si>
    <t xml:space="preserve">N° d’enregistrement : </t>
  </si>
  <si>
    <t xml:space="preserve">Règles de rédaction : </t>
  </si>
  <si>
    <t>PCR-ed3-FR-2015 04 02</t>
  </si>
  <si>
    <t xml:space="preserve">Complété par : </t>
  </si>
  <si>
    <t xml:space="preserve">Conforme à la norme ISO 14025 : </t>
  </si>
  <si>
    <t>2010 déclarations environnementales de type III</t>
  </si>
  <si>
    <t>Information et référentiels :</t>
  </si>
  <si>
    <t>www.pep-ecopassport.org</t>
  </si>
  <si>
    <t>www.dedietrich-thermique.fr</t>
  </si>
  <si>
    <t>Unité à l'échelle de l'équipement</t>
  </si>
  <si>
    <t>Chaudière gaz mixte individuelle murale à condensation</t>
  </si>
  <si>
    <t>PSR-0012-ed1.0-FR2018 02 09</t>
  </si>
  <si>
    <t>MASSE DU PRODUIT -HORS EMBALLLAGE (KG)</t>
  </si>
  <si>
    <t>MASSE DE L'EMBALLAGE (KG)</t>
  </si>
  <si>
    <t>PUISSANCE THERMIQUE NOMINALE (KW)</t>
  </si>
  <si>
    <t>CONSOMATION TOTALE (KWH)</t>
  </si>
  <si>
    <t>Utilisation (B6)</t>
  </si>
  <si>
    <t>Utilisation (B2)</t>
  </si>
  <si>
    <t>Utilisation (B3-B5 ;B7)</t>
  </si>
  <si>
    <t>PMC-S / NANEO-S</t>
  </si>
  <si>
    <t>DDTH-00008-V01.01-FR</t>
  </si>
  <si>
    <t>PMC-S 24/28 MI + dosseret</t>
  </si>
  <si>
    <t>PMC-S 30/35 MI+ dosseret</t>
  </si>
  <si>
    <t>PMC-S 34/39 MI+ dosseret</t>
  </si>
  <si>
    <t>NANEO-S 24/28 MI</t>
  </si>
  <si>
    <t>NANEO-S 30/35 MI</t>
  </si>
  <si>
    <t>NANEO-S 34/39 MI</t>
  </si>
  <si>
    <t>7716356 + 7684682</t>
  </si>
  <si>
    <t>7716357 + 7684682</t>
  </si>
  <si>
    <t>7716358 + 7684682</t>
  </si>
  <si>
    <t>27,9</t>
  </si>
  <si>
    <t>30,4</t>
  </si>
  <si>
    <t>28,3</t>
  </si>
  <si>
    <t>30,8</t>
  </si>
  <si>
    <t>5,4</t>
  </si>
  <si>
    <t>5,1</t>
  </si>
  <si>
    <t>0,447</t>
  </si>
  <si>
    <t>Utilisation
B1</t>
  </si>
  <si>
    <t>Utilisation
B2</t>
  </si>
  <si>
    <t>Utilisation
B3</t>
  </si>
  <si>
    <t>Utilisation
B4</t>
  </si>
  <si>
    <t>Utilisation
B5</t>
  </si>
  <si>
    <t>Utilisation
B6</t>
  </si>
  <si>
    <t>Utilisation
B7</t>
  </si>
  <si>
    <t>PROFIL DE PUISAGE</t>
  </si>
  <si>
    <t>XL</t>
  </si>
  <si>
    <t>XXL</t>
  </si>
  <si>
    <t>MASSE D'ÉLECTRONIQUE (KG)</t>
  </si>
  <si>
    <t>Assurer la production d'énergie pour le chauffage et l'eau chaude sanitaire d'un logement individuel à l'aide d'une chaudière gaz murale de puissance XX kW sur une durée de vie de référence de 17 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</si>
</sst>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$-40C]mmm\-yy;@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rgb="FFFFFFFF"/>
      <name val="Calibri"/>
      <family val="2"/>
      <scheme val="minor"/>
    </font>
    <font>
      <b/>
      <sz val="7.5"/>
      <color rgb="FFFFFFFF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525757"/>
      <name val="Calibri"/>
      <family val="2"/>
      <scheme val="minor"/>
    </font>
    <font>
      <sz val="9"/>
      <color rgb="FF525757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rgb="FF525757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</font>
    <font>
      <i/>
      <sz val="11"/>
      <name val="Calibri"/>
      <family val="2"/>
    </font>
    <font>
      <b/>
      <sz val="18"/>
      <name val="Calibri"/>
      <family val="2"/>
    </font>
    <font>
      <i/>
      <sz val="14"/>
      <name val="Calibri"/>
      <family val="2"/>
    </font>
    <font>
      <sz val="18"/>
      <name val="Calibri"/>
      <family val="2"/>
    </font>
    <font>
      <sz val="28"/>
      <name val="Calibri"/>
      <family val="2"/>
    </font>
    <font>
      <sz val="14"/>
      <name val="Calibri"/>
      <family val="2"/>
    </font>
    <font>
      <sz val="9"/>
      <name val="Calibri"/>
      <family val="2"/>
    </font>
    <font>
      <u/>
      <sz val="11"/>
      <name val="Calibri"/>
      <family val="2"/>
    </font>
    <font>
      <sz val="9"/>
      <color rgb="FF333333"/>
      <name val="Helvetica"/>
      <family val="2"/>
    </font>
    <font>
      <b/>
      <sz val="11"/>
      <color rgb="FF525757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D9F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</borders>
  <cellStyleXfs count="90">
    <xf numFmtId="0" fontId="0" fillId="0" borderId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Border="0">
      <protection locked="0"/>
    </xf>
    <xf numFmtId="0" fontId="8" fillId="0" borderId="0"/>
    <xf numFmtId="0" fontId="8" fillId="0" borderId="0" applyFill="0" applyProtection="0"/>
    <xf numFmtId="0" fontId="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89"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11" fontId="14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11" fontId="13" fillId="0" borderId="2" xfId="0" applyNumberFormat="1" applyFont="1" applyBorder="1" applyAlignment="1">
      <alignment horizontal="center" vertical="center"/>
    </xf>
    <xf numFmtId="11" fontId="13" fillId="0" borderId="2" xfId="0" applyNumberFormat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9" fillId="0" borderId="0" xfId="76" applyFont="1"/>
    <xf numFmtId="164" fontId="20" fillId="0" borderId="0" xfId="0" applyNumberFormat="1" applyFont="1" applyAlignment="1">
      <alignment horizontal="left"/>
    </xf>
    <xf numFmtId="0" fontId="6" fillId="0" borderId="0" xfId="76" applyAlignment="1">
      <alignment horizontal="left" vertical="center"/>
    </xf>
    <xf numFmtId="0" fontId="20" fillId="0" borderId="4" xfId="0" applyFont="1" applyBorder="1"/>
    <xf numFmtId="0" fontId="20" fillId="0" borderId="0" xfId="0" applyFont="1" applyBorder="1"/>
    <xf numFmtId="0" fontId="9" fillId="3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4" xfId="0" applyFont="1" applyBorder="1"/>
    <xf numFmtId="0" fontId="7" fillId="0" borderId="4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left"/>
    </xf>
    <xf numFmtId="0" fontId="30" fillId="0" borderId="0" xfId="0" applyFont="1"/>
    <xf numFmtId="0" fontId="9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11" fontId="13" fillId="0" borderId="2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1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11" fontId="36" fillId="0" borderId="6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7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9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0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2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3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5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6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5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8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1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4" xfId="79" applyNumberFormat="1" applyFont="1" applyFill="1" applyBorder="1" applyAlignment="1" applyProtection="1">
      <alignment vertical="center" wrapText="1" shrinkToFit="1"/>
      <protection locked="0"/>
    </xf>
    <xf numFmtId="11" fontId="0" fillId="0" borderId="0" xfId="0" applyNumberFormat="1" applyAlignment="1">
      <alignment vertical="center"/>
    </xf>
    <xf numFmtId="11" fontId="36" fillId="0" borderId="6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9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2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5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5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8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1" xfId="79" applyNumberFormat="1" applyFont="1" applyFill="1" applyBorder="1" applyAlignment="1" applyProtection="1">
      <alignment vertical="center" wrapText="1" shrinkToFit="1"/>
      <protection locked="0"/>
    </xf>
    <xf numFmtId="11" fontId="36" fillId="0" borderId="14" xfId="79" applyNumberFormat="1" applyFont="1" applyFill="1" applyBorder="1" applyAlignment="1" applyProtection="1">
      <alignment vertical="center" wrapText="1" shrinkToFit="1"/>
      <protection locked="0"/>
    </xf>
    <xf numFmtId="0" fontId="20" fillId="0" borderId="0" xfId="0" applyFont="1" applyAlignment="1">
      <alignment horizontal="center" vertical="center" wrapText="1"/>
    </xf>
    <xf numFmtId="0" fontId="35" fillId="0" borderId="0" xfId="0" applyFont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</cellXfs>
  <cellStyles count="90">
    <cellStyle name="Lien hypertexte" xfId="76" builtinId="8"/>
    <cellStyle name="Lien hypertexte 2" xfId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Lien hypertexte visité" xfId="88" builtinId="9" hidden="1"/>
    <cellStyle name="Lien hypertexte visité" xfId="89" builtinId="9" hidden="1"/>
    <cellStyle name="Milliers 2" xfId="2"/>
    <cellStyle name="Normal" xfId="0" builtinId="0"/>
    <cellStyle name="Normal 2" xfId="3"/>
    <cellStyle name="Normal 2 2" xfId="79"/>
    <cellStyle name="Normal 2 3" xfId="77"/>
    <cellStyle name="Normal 3" xfId="4"/>
    <cellStyle name="Normal 3 2" xfId="5"/>
    <cellStyle name="Normal 3 3" xfId="6"/>
    <cellStyle name="Normal 3 4" xfId="78"/>
    <cellStyle name="Normal 4" xfId="7"/>
    <cellStyle name="Normal 4 2" xfId="8"/>
    <cellStyle name="Normal 4 2 2" xfId="9"/>
    <cellStyle name="Normal 4 2 2 2" xfId="10"/>
    <cellStyle name="Normal 4 2 2 2 2" xfId="11"/>
    <cellStyle name="Normal 4 2 2 3" xfId="12"/>
    <cellStyle name="Normal 4 2 2 3 2" xfId="13"/>
    <cellStyle name="Normal 4 2 2 4" xfId="14"/>
    <cellStyle name="Normal 4 2 2 4 2" xfId="15"/>
    <cellStyle name="Normal 4 2 2 5" xfId="16"/>
    <cellStyle name="Normal 4 2 3" xfId="17"/>
    <cellStyle name="Normal 4 2 3 2" xfId="18"/>
    <cellStyle name="Normal 4 2 4" xfId="19"/>
    <cellStyle name="Normal 4 2 4 2" xfId="20"/>
    <cellStyle name="Normal 4 2 5" xfId="21"/>
    <cellStyle name="Normal 4 3" xfId="22"/>
    <cellStyle name="Normal 4 3 2" xfId="23"/>
    <cellStyle name="Normal 4 4" xfId="24"/>
    <cellStyle name="Normal 4 4 2" xfId="25"/>
    <cellStyle name="Normal 4 5" xfId="26"/>
    <cellStyle name="Normal 4 5 2" xfId="27"/>
    <cellStyle name="Normal 4 6" xfId="28"/>
    <cellStyle name="Normal 5" xfId="29"/>
    <cellStyle name="Normal 6" xfId="30"/>
    <cellStyle name="Normal 6 2" xfId="31"/>
    <cellStyle name="Normal 6 2 2" xfId="32"/>
    <cellStyle name="Normal 6 2 2 2" xfId="33"/>
    <cellStyle name="Normal 6 2 3" xfId="34"/>
    <cellStyle name="Normal 6 2 3 2" xfId="35"/>
    <cellStyle name="Normal 6 2 4" xfId="36"/>
    <cellStyle name="Normal 6 3" xfId="37"/>
    <cellStyle name="Normal 6 3 2" xfId="38"/>
    <cellStyle name="Normal 6 4" xfId="39"/>
    <cellStyle name="Normal 6 4 2" xfId="40"/>
    <cellStyle name="Normal 6 5" xfId="41"/>
    <cellStyle name="Normal 6 5 2" xfId="42"/>
    <cellStyle name="Normal 6 6" xfId="43"/>
    <cellStyle name="Normal 6 7" xfId="80"/>
    <cellStyle name="Normal 7" xfId="44"/>
    <cellStyle name="Normal 7 2" xfId="45"/>
    <cellStyle name="Normal 7 2 2" xfId="46"/>
    <cellStyle name="Normal 7 2 2 2" xfId="47"/>
    <cellStyle name="Normal 7 2 3" xfId="48"/>
    <cellStyle name="Normal 7 2 3 2" xfId="49"/>
    <cellStyle name="Normal 7 2 4" xfId="50"/>
    <cellStyle name="Normal 7 3" xfId="51"/>
    <cellStyle name="Normal 7 3 2" xfId="52"/>
    <cellStyle name="Normal 7 4" xfId="53"/>
    <cellStyle name="Normal 7 4 2" xfId="54"/>
    <cellStyle name="Normal 7 5" xfId="55"/>
    <cellStyle name="Normal 7 5 2" xfId="56"/>
    <cellStyle name="Normal 7 6" xfId="57"/>
    <cellStyle name="Normal 7 7" xfId="58"/>
    <cellStyle name="Normal 8" xfId="59"/>
    <cellStyle name="Normal 9" xfId="60"/>
    <cellStyle name="Pourcentage 2" xfId="61"/>
    <cellStyle name="Pourcentage 2 2" xfId="62"/>
    <cellStyle name="Pourcentage 2 2 2" xfId="63"/>
    <cellStyle name="Pourcentage 2 2 2 2" xfId="64"/>
    <cellStyle name="Pourcentage 2 2 3" xfId="65"/>
    <cellStyle name="Pourcentage 2 2 3 2" xfId="66"/>
    <cellStyle name="Pourcentage 2 2 4" xfId="67"/>
    <cellStyle name="Pourcentage 2 3" xfId="68"/>
    <cellStyle name="Pourcentage 2 3 2" xfId="69"/>
    <cellStyle name="Pourcentage 2 4" xfId="70"/>
    <cellStyle name="Pourcentage 2 4 2" xfId="71"/>
    <cellStyle name="Pourcentage 2 5" xfId="72"/>
    <cellStyle name="Pourcentage 2 5 2" xfId="73"/>
    <cellStyle name="Pourcentage 2 6" xfId="74"/>
    <cellStyle name="Pourcentage 3" xfId="75"/>
  </cellStyles>
  <dxfs count="0"/>
  <tableStyles count="0" defaultTableStyle="TableStyleMedium2" defaultPivotStyle="PivotStyleLight16"/>
  <colors>
    <mruColors>
      <color rgb="FF52575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tiff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tiff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368301</xdr:rowOff>
    </xdr:from>
    <xdr:to>
      <xdr:col>2</xdr:col>
      <xdr:colOff>631598</xdr:colOff>
      <xdr:row>10</xdr:row>
      <xdr:rowOff>66675</xdr:rowOff>
    </xdr:to>
    <xdr:pic>
      <xdr:nvPicPr>
        <xdr:cNvPr id="3" name="Image 2" descr="AdvanceDesign_CMJN_BD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3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239" l="0" r="98268">
                      <a14:foregroundMark x1="55411" y1="33772" x2="59957" y2="37093"/>
                      <a14:foregroundMark x1="53680" y1="32664" x2="54870" y2="35986"/>
                      <a14:foregroundMark x1="53139" y1="31903" x2="60606" y2="3674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368301"/>
          <a:ext cx="1650773" cy="25749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</xdr:row>
      <xdr:rowOff>101601</xdr:rowOff>
    </xdr:from>
    <xdr:to>
      <xdr:col>2</xdr:col>
      <xdr:colOff>91599</xdr:colOff>
      <xdr:row>41</xdr:row>
      <xdr:rowOff>138416</xdr:rowOff>
    </xdr:to>
    <xdr:pic>
      <xdr:nvPicPr>
        <xdr:cNvPr id="7" name="Image 6" descr="BDR.tif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4301"/>
          <a:ext cx="1259999" cy="21461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0</xdr:row>
      <xdr:rowOff>95250</xdr:rowOff>
    </xdr:from>
    <xdr:to>
      <xdr:col>7</xdr:col>
      <xdr:colOff>0</xdr:colOff>
      <xdr:row>2</xdr:row>
      <xdr:rowOff>14692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95250"/>
          <a:ext cx="2047875" cy="643342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50800</xdr:rowOff>
    </xdr:from>
    <xdr:to>
      <xdr:col>0</xdr:col>
      <xdr:colOff>924522</xdr:colOff>
      <xdr:row>77</xdr:row>
      <xdr:rowOff>68400</xdr:rowOff>
    </xdr:to>
    <xdr:pic>
      <xdr:nvPicPr>
        <xdr:cNvPr id="6" name="Image 5" descr="AdvanceDesign_CMJN_BD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3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6"/>
        <a:stretch/>
      </xdr:blipFill>
      <xdr:spPr bwMode="auto">
        <a:xfrm>
          <a:off x="0" y="16230600"/>
          <a:ext cx="924522" cy="14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</xdr:colOff>
      <xdr:row>80</xdr:row>
      <xdr:rowOff>88900</xdr:rowOff>
    </xdr:from>
    <xdr:to>
      <xdr:col>0</xdr:col>
      <xdr:colOff>1272699</xdr:colOff>
      <xdr:row>81</xdr:row>
      <xdr:rowOff>125715</xdr:rowOff>
    </xdr:to>
    <xdr:pic>
      <xdr:nvPicPr>
        <xdr:cNvPr id="4" name="Image 3" descr="BDR.tif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24500"/>
          <a:ext cx="1259999" cy="21461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0</xdr:row>
      <xdr:rowOff>123825</xdr:rowOff>
    </xdr:from>
    <xdr:to>
      <xdr:col>9</xdr:col>
      <xdr:colOff>9525</xdr:colOff>
      <xdr:row>2</xdr:row>
      <xdr:rowOff>119467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123825"/>
          <a:ext cx="2047875" cy="64334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p-ecopassport.or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zoomScaleNormal="100" workbookViewId="0">
      <selection activeCell="C1" sqref="C1"/>
    </sheetView>
  </sheetViews>
  <sheetFormatPr baseColWidth="10" defaultColWidth="10.85546875" defaultRowHeight="15"/>
  <cols>
    <col min="1" max="1" width="7.28515625" style="18" customWidth="1"/>
    <col min="2" max="2" width="8" style="18" customWidth="1"/>
    <col min="3" max="3" width="26.140625" style="18" customWidth="1"/>
    <col min="4" max="4" width="20.7109375" style="18" customWidth="1"/>
    <col min="5" max="5" width="9.140625" style="18" customWidth="1"/>
    <col min="6" max="16384" width="10.85546875" style="18"/>
  </cols>
  <sheetData>
    <row r="1" spans="2:11" ht="42" customHeight="1">
      <c r="C1" s="19"/>
    </row>
    <row r="2" spans="2:11">
      <c r="C2" s="20"/>
    </row>
    <row r="3" spans="2:11">
      <c r="C3" s="20"/>
    </row>
    <row r="4" spans="2:11" ht="23.25">
      <c r="C4" s="21" t="s">
        <v>0</v>
      </c>
    </row>
    <row r="5" spans="2:11">
      <c r="C5" s="20" t="s">
        <v>1</v>
      </c>
    </row>
    <row r="6" spans="2:11">
      <c r="C6" s="20"/>
    </row>
    <row r="7" spans="2:11" ht="18.75">
      <c r="C7" s="22"/>
    </row>
    <row r="8" spans="2:11" ht="23.25">
      <c r="C8" s="23" t="s">
        <v>88</v>
      </c>
    </row>
    <row r="9" spans="2:11" ht="23.25">
      <c r="C9" s="23"/>
    </row>
    <row r="10" spans="2:11" s="24" customFormat="1" ht="36">
      <c r="C10" s="25" t="s">
        <v>97</v>
      </c>
      <c r="F10" s="18"/>
      <c r="G10" s="18"/>
      <c r="H10" s="18"/>
      <c r="I10" s="18"/>
      <c r="J10" s="18"/>
      <c r="K10" s="18"/>
    </row>
    <row r="11" spans="2:11" s="24" customFormat="1">
      <c r="E11" s="18"/>
      <c r="F11" s="18"/>
      <c r="G11" s="18"/>
      <c r="H11" s="18"/>
      <c r="I11" s="18"/>
      <c r="J11" s="18"/>
      <c r="K11" s="18"/>
    </row>
    <row r="12" spans="2:11" s="24" customFormat="1" ht="18.75">
      <c r="B12" s="26" t="s">
        <v>3</v>
      </c>
      <c r="C12" s="26"/>
      <c r="D12" s="26"/>
      <c r="E12" s="18"/>
      <c r="F12" s="18"/>
      <c r="H12" s="18"/>
      <c r="I12" s="18"/>
      <c r="J12" s="18"/>
      <c r="K12" s="18"/>
    </row>
    <row r="13" spans="2:11" s="24" customFormat="1">
      <c r="C13" s="24" t="s">
        <v>2</v>
      </c>
    </row>
    <row r="14" spans="2:11" s="24" customFormat="1">
      <c r="C14" s="24" t="s">
        <v>78</v>
      </c>
      <c r="D14" s="4" t="s">
        <v>98</v>
      </c>
    </row>
    <row r="15" spans="2:11" s="24" customFormat="1">
      <c r="C15" s="27" t="s">
        <v>82</v>
      </c>
      <c r="D15" s="28" t="s">
        <v>83</v>
      </c>
    </row>
    <row r="16" spans="2:11">
      <c r="B16" s="24"/>
      <c r="C16" s="27" t="s">
        <v>79</v>
      </c>
      <c r="D16" s="29" t="s">
        <v>80</v>
      </c>
      <c r="F16" s="24"/>
      <c r="H16" s="24"/>
      <c r="I16" s="24"/>
      <c r="J16" s="24"/>
      <c r="K16" s="24"/>
    </row>
    <row r="17" spans="1:11">
      <c r="B17" s="24"/>
      <c r="C17" s="27" t="s">
        <v>81</v>
      </c>
      <c r="D17" s="29" t="s">
        <v>89</v>
      </c>
      <c r="F17" s="24"/>
      <c r="H17" s="24"/>
      <c r="I17" s="24"/>
      <c r="J17" s="24"/>
      <c r="K17" s="24"/>
    </row>
    <row r="18" spans="1:11" s="30" customFormat="1" ht="15.95" customHeight="1">
      <c r="B18" s="24"/>
      <c r="C18" s="27" t="s">
        <v>84</v>
      </c>
      <c r="D18" s="33" t="s">
        <v>85</v>
      </c>
      <c r="F18" s="24"/>
      <c r="H18" s="24"/>
      <c r="I18" s="24"/>
      <c r="J18" s="24"/>
      <c r="K18" s="24"/>
    </row>
    <row r="20" spans="1:11" ht="18.75">
      <c r="B20" s="26" t="s">
        <v>87</v>
      </c>
      <c r="C20" s="26"/>
    </row>
    <row r="21" spans="1:11" ht="43.5" customHeight="1">
      <c r="B21" s="30"/>
      <c r="C21" s="86" t="s">
        <v>126</v>
      </c>
      <c r="D21" s="86"/>
      <c r="E21" s="86"/>
      <c r="F21" s="86"/>
      <c r="H21" s="42"/>
    </row>
    <row r="22" spans="1:11">
      <c r="B22" s="30"/>
      <c r="C22" s="24"/>
    </row>
    <row r="23" spans="1:11" ht="18.75">
      <c r="B23" s="26" t="s">
        <v>13</v>
      </c>
      <c r="C23" s="26"/>
      <c r="D23" s="26"/>
    </row>
    <row r="24" spans="1:11">
      <c r="C24" s="41">
        <v>43739</v>
      </c>
      <c r="D24" s="32"/>
    </row>
    <row r="26" spans="1:11" ht="18.75">
      <c r="B26" s="26" t="s">
        <v>76</v>
      </c>
      <c r="C26" s="26"/>
      <c r="D26" s="26"/>
    </row>
    <row r="27" spans="1:11">
      <c r="C27" s="31" t="s">
        <v>77</v>
      </c>
      <c r="D27" s="31"/>
    </row>
    <row r="30" spans="1:11">
      <c r="A30" s="4"/>
      <c r="B30" s="4"/>
    </row>
    <row r="31" spans="1:11">
      <c r="A31" s="35"/>
      <c r="B31" s="35"/>
      <c r="C31" s="35"/>
      <c r="D31" s="35"/>
      <c r="E31" s="35"/>
      <c r="F31" s="35"/>
      <c r="G31" s="35"/>
      <c r="H31" s="35"/>
      <c r="I31" s="35"/>
    </row>
    <row r="32" spans="1:11">
      <c r="A32" s="35"/>
      <c r="B32" s="35"/>
      <c r="C32" s="35"/>
      <c r="D32" s="35"/>
      <c r="E32" s="35"/>
      <c r="F32" s="35"/>
      <c r="G32" s="35"/>
      <c r="H32" s="35"/>
      <c r="I32" s="35"/>
    </row>
    <row r="39" spans="1:9">
      <c r="A39" s="4" t="s">
        <v>86</v>
      </c>
      <c r="B39" s="4"/>
    </row>
    <row r="40" spans="1:9">
      <c r="A40" s="34"/>
      <c r="B40" s="34"/>
      <c r="C40" s="34"/>
      <c r="D40" s="34"/>
      <c r="E40" s="34"/>
      <c r="F40" s="34"/>
      <c r="G40" s="35"/>
      <c r="H40" s="35"/>
      <c r="I40" s="35"/>
    </row>
    <row r="41" spans="1:9">
      <c r="G41" s="35"/>
      <c r="H41" s="35"/>
      <c r="I41" s="35"/>
    </row>
  </sheetData>
  <sheetProtection password="D559" sheet="1" objects="1" scenarios="1"/>
  <mergeCells count="1">
    <mergeCell ref="C21:F21"/>
  </mergeCells>
  <phoneticPr fontId="18" type="noConversion"/>
  <hyperlinks>
    <hyperlink ref="D18" r:id="rId1"/>
  </hyperlinks>
  <pageMargins left="0.70000000000000007" right="0.70000000000000007" top="0.75000000000000011" bottom="0.75000000000000011" header="0.30000000000000004" footer="0.3000000000000000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G83"/>
  <sheetViews>
    <sheetView showGridLines="0" workbookViewId="0">
      <selection activeCell="C3" sqref="C3:E3"/>
    </sheetView>
  </sheetViews>
  <sheetFormatPr baseColWidth="10" defaultColWidth="10.85546875" defaultRowHeight="15"/>
  <cols>
    <col min="1" max="1" width="44" style="2" customWidth="1"/>
    <col min="2" max="2" width="19.28515625" style="2" customWidth="1"/>
    <col min="3" max="7" width="12" style="2" customWidth="1"/>
    <col min="8" max="9" width="12" style="1" customWidth="1"/>
    <col min="10" max="15" width="12" style="2" customWidth="1"/>
    <col min="16" max="16" width="10.85546875" style="2"/>
    <col min="17" max="17" width="10.85546875" style="2" hidden="1" customWidth="1"/>
    <col min="18" max="18" width="47.42578125" style="2" hidden="1" customWidth="1"/>
    <col min="19" max="21" width="17.28515625" style="2" hidden="1" customWidth="1"/>
    <col min="22" max="23" width="13.140625" style="2" hidden="1" customWidth="1"/>
    <col min="24" max="26" width="19" style="2" hidden="1" customWidth="1"/>
    <col min="27" max="33" width="10.85546875" style="2" hidden="1" customWidth="1"/>
    <col min="34" max="16384" width="10.85546875" style="2"/>
  </cols>
  <sheetData>
    <row r="1" spans="1:33" ht="36">
      <c r="A1" s="16" t="s">
        <v>74</v>
      </c>
      <c r="G1" s="1"/>
      <c r="I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G2" s="1"/>
      <c r="I2" s="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30">
      <c r="B3" s="15" t="s">
        <v>75</v>
      </c>
      <c r="C3" s="87" t="s">
        <v>99</v>
      </c>
      <c r="D3" s="87"/>
      <c r="E3" s="87"/>
      <c r="I3" s="2"/>
      <c r="Q3" s="2">
        <v>1</v>
      </c>
      <c r="R3" s="6" t="s">
        <v>4</v>
      </c>
      <c r="S3" s="52" t="s">
        <v>99</v>
      </c>
      <c r="T3" s="52" t="s">
        <v>100</v>
      </c>
      <c r="U3" s="52" t="s">
        <v>101</v>
      </c>
      <c r="V3" s="52" t="s">
        <v>102</v>
      </c>
      <c r="W3" s="52" t="s">
        <v>103</v>
      </c>
      <c r="X3" s="52" t="s">
        <v>104</v>
      </c>
      <c r="Y3" s="3"/>
      <c r="Z3" s="3"/>
      <c r="AA3" s="3"/>
      <c r="AB3" s="3"/>
      <c r="AC3" s="3"/>
      <c r="AD3" s="3"/>
      <c r="AE3" s="3"/>
    </row>
    <row r="4" spans="1:33">
      <c r="I4" s="2"/>
      <c r="Q4" s="2">
        <v>2</v>
      </c>
      <c r="R4" s="5" t="s">
        <v>73</v>
      </c>
      <c r="S4" s="53" t="s">
        <v>105</v>
      </c>
      <c r="T4" s="53" t="s">
        <v>106</v>
      </c>
      <c r="U4" s="53" t="s">
        <v>107</v>
      </c>
      <c r="V4" s="54">
        <v>7716380</v>
      </c>
      <c r="W4" s="54">
        <v>7716382</v>
      </c>
      <c r="X4" s="54">
        <v>7716359</v>
      </c>
      <c r="Y4" s="3"/>
      <c r="Z4" s="3"/>
      <c r="AA4" s="3"/>
      <c r="AB4" s="3"/>
      <c r="AC4" s="3"/>
      <c r="AD4" s="3"/>
      <c r="AE4" s="3"/>
    </row>
    <row r="5" spans="1:33">
      <c r="A5" s="36"/>
      <c r="B5" s="37" t="str">
        <f>R4</f>
        <v>REFERENCE PRODUIT</v>
      </c>
      <c r="C5" s="88" t="str">
        <f t="shared" ref="C5:C11" si="0">HLOOKUP($C$3,$S$3:$X$22,Q4,FALSE)</f>
        <v>7716356 + 7684682</v>
      </c>
      <c r="D5" s="88"/>
      <c r="I5" s="2"/>
      <c r="Q5" s="2">
        <v>3</v>
      </c>
      <c r="R5" s="2" t="s">
        <v>90</v>
      </c>
      <c r="S5" s="53" t="s">
        <v>108</v>
      </c>
      <c r="T5" s="53" t="s">
        <v>109</v>
      </c>
      <c r="U5" s="53" t="s">
        <v>109</v>
      </c>
      <c r="V5" s="53" t="s">
        <v>110</v>
      </c>
      <c r="W5" s="53" t="s">
        <v>111</v>
      </c>
      <c r="X5" s="53" t="s">
        <v>111</v>
      </c>
      <c r="Y5" s="3"/>
      <c r="Z5" s="3"/>
      <c r="AA5" s="3"/>
      <c r="AB5" s="3"/>
      <c r="AC5" s="3"/>
      <c r="AD5" s="3"/>
      <c r="AE5" s="3"/>
    </row>
    <row r="6" spans="1:33">
      <c r="A6" s="36"/>
      <c r="B6" s="37" t="str">
        <f t="shared" ref="B6:B11" si="1">R5</f>
        <v>MASSE DU PRODUIT -HORS EMBALLLAGE (KG)</v>
      </c>
      <c r="C6" s="17" t="str">
        <f t="shared" si="0"/>
        <v>27,9</v>
      </c>
      <c r="I6" s="2"/>
      <c r="Q6" s="2">
        <v>4</v>
      </c>
      <c r="R6" s="2" t="s">
        <v>91</v>
      </c>
      <c r="S6" s="53" t="s">
        <v>112</v>
      </c>
      <c r="T6" s="53" t="s">
        <v>112</v>
      </c>
      <c r="U6" s="53" t="s">
        <v>112</v>
      </c>
      <c r="V6" s="53" t="s">
        <v>113</v>
      </c>
      <c r="W6" s="53" t="s">
        <v>113</v>
      </c>
      <c r="X6" s="53" t="s">
        <v>113</v>
      </c>
      <c r="Y6" s="3"/>
      <c r="Z6" s="3"/>
      <c r="AA6" s="3"/>
      <c r="AB6" s="3"/>
      <c r="AC6" s="3"/>
      <c r="AD6" s="3"/>
      <c r="AE6" s="3"/>
    </row>
    <row r="7" spans="1:33">
      <c r="A7" s="36"/>
      <c r="B7" s="37" t="str">
        <f t="shared" si="1"/>
        <v>MASSE DE L'EMBALLAGE (KG)</v>
      </c>
      <c r="C7" s="17" t="str">
        <f t="shared" si="0"/>
        <v>5,4</v>
      </c>
      <c r="I7" s="2"/>
      <c r="Q7" s="2">
        <v>5</v>
      </c>
      <c r="R7" s="2" t="s">
        <v>125</v>
      </c>
      <c r="S7" s="53" t="s">
        <v>114</v>
      </c>
      <c r="T7" s="53" t="s">
        <v>114</v>
      </c>
      <c r="U7" s="53" t="s">
        <v>114</v>
      </c>
      <c r="V7" s="53" t="s">
        <v>114</v>
      </c>
      <c r="W7" s="53" t="s">
        <v>114</v>
      </c>
      <c r="X7" s="53" t="s">
        <v>114</v>
      </c>
      <c r="Y7" s="3"/>
      <c r="Z7" s="3"/>
      <c r="AA7" s="3"/>
      <c r="AB7" s="3"/>
      <c r="AC7" s="3"/>
      <c r="AD7" s="3"/>
      <c r="AE7" s="3"/>
    </row>
    <row r="8" spans="1:33">
      <c r="A8" s="36"/>
      <c r="B8" s="37" t="str">
        <f t="shared" si="1"/>
        <v>MASSE D'ÉLECTRONIQUE (KG)</v>
      </c>
      <c r="C8" s="17" t="str">
        <f t="shared" si="0"/>
        <v>0,447</v>
      </c>
      <c r="I8" s="2"/>
      <c r="Q8" s="2">
        <v>6</v>
      </c>
      <c r="R8" s="2" t="s">
        <v>92</v>
      </c>
      <c r="S8" s="53">
        <v>24</v>
      </c>
      <c r="T8" s="53">
        <v>30</v>
      </c>
      <c r="U8" s="53">
        <v>35</v>
      </c>
      <c r="V8" s="53">
        <v>24</v>
      </c>
      <c r="W8" s="53">
        <v>30</v>
      </c>
      <c r="X8" s="53">
        <v>35</v>
      </c>
      <c r="Y8" s="3"/>
      <c r="Z8" s="3"/>
      <c r="AA8" s="3"/>
      <c r="AB8" s="3"/>
      <c r="AC8" s="3"/>
      <c r="AD8" s="3"/>
      <c r="AE8" s="3"/>
    </row>
    <row r="9" spans="1:33">
      <c r="A9" s="36"/>
      <c r="B9" s="37" t="str">
        <f t="shared" si="1"/>
        <v>PUISSANCE THERMIQUE NOMINALE (KW)</v>
      </c>
      <c r="C9" s="51">
        <f t="shared" si="0"/>
        <v>24</v>
      </c>
      <c r="I9" s="2"/>
      <c r="Q9" s="2">
        <v>7</v>
      </c>
      <c r="R9" s="2" t="s">
        <v>93</v>
      </c>
      <c r="S9" s="53">
        <v>289717</v>
      </c>
      <c r="T9" s="53">
        <v>368938</v>
      </c>
      <c r="U9" s="53">
        <v>403853</v>
      </c>
      <c r="V9" s="53">
        <v>289717</v>
      </c>
      <c r="W9" s="53">
        <v>368938</v>
      </c>
      <c r="X9" s="53">
        <v>403853</v>
      </c>
      <c r="Y9" s="3"/>
      <c r="Z9" s="3"/>
      <c r="AA9" s="3"/>
      <c r="AB9" s="3"/>
      <c r="AC9" s="3"/>
      <c r="AD9" s="3"/>
      <c r="AE9" s="3"/>
    </row>
    <row r="10" spans="1:33">
      <c r="A10" s="36"/>
      <c r="B10" s="37" t="str">
        <f t="shared" si="1"/>
        <v>CONSOMATION TOTALE (KWH)</v>
      </c>
      <c r="C10" s="17">
        <f t="shared" si="0"/>
        <v>289717</v>
      </c>
      <c r="I10" s="2"/>
      <c r="Q10" s="2">
        <v>8</v>
      </c>
      <c r="R10" s="5" t="s">
        <v>122</v>
      </c>
      <c r="S10" s="53" t="s">
        <v>123</v>
      </c>
      <c r="T10" s="53" t="s">
        <v>124</v>
      </c>
      <c r="U10" s="53" t="s">
        <v>124</v>
      </c>
      <c r="V10" s="53" t="s">
        <v>123</v>
      </c>
      <c r="W10" s="53" t="s">
        <v>124</v>
      </c>
      <c r="X10" s="53" t="s">
        <v>124</v>
      </c>
      <c r="Y10" s="3"/>
      <c r="Z10" s="3"/>
      <c r="AA10" s="3"/>
      <c r="AB10" s="3"/>
      <c r="AC10" s="3"/>
      <c r="AD10" s="3"/>
      <c r="AE10" s="3"/>
    </row>
    <row r="11" spans="1:33">
      <c r="A11" s="36"/>
      <c r="B11" s="37" t="str">
        <f t="shared" si="1"/>
        <v>PROFIL DE PUISAGE</v>
      </c>
      <c r="C11" s="17" t="str">
        <f t="shared" si="0"/>
        <v>XL</v>
      </c>
      <c r="I11" s="2"/>
      <c r="Q11" s="2">
        <v>9</v>
      </c>
      <c r="R11" s="5"/>
      <c r="S11" s="1"/>
      <c r="T11" s="1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3">
      <c r="A12" s="43"/>
      <c r="B12" s="44"/>
      <c r="C12" s="17"/>
      <c r="I12" s="2"/>
      <c r="Q12" s="2">
        <v>10</v>
      </c>
      <c r="R12" s="5"/>
      <c r="S12" s="1"/>
      <c r="T12" s="1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3" hidden="1">
      <c r="A13" s="43"/>
      <c r="B13" s="44"/>
      <c r="C13" s="17"/>
      <c r="I13" s="2"/>
      <c r="Q13" s="2">
        <v>11</v>
      </c>
      <c r="R13" s="55"/>
      <c r="S13" s="56"/>
      <c r="T13" s="56"/>
      <c r="U13" s="57"/>
      <c r="V13" s="57"/>
      <c r="W13" s="57"/>
      <c r="X13" s="57"/>
      <c r="Y13" s="3"/>
      <c r="Z13" s="3"/>
      <c r="AA13" s="3"/>
      <c r="AB13" s="3"/>
      <c r="AC13" s="3"/>
      <c r="AD13" s="3"/>
      <c r="AE13" s="3"/>
    </row>
    <row r="14" spans="1:33" ht="15.75" hidden="1" thickBot="1">
      <c r="A14" s="43"/>
      <c r="B14" s="47" t="s">
        <v>8</v>
      </c>
      <c r="C14" s="2">
        <f t="shared" ref="C14:C21" si="2">HLOOKUP($C$3,$S$3:$X$22,Q15,FALSE)</f>
        <v>1</v>
      </c>
      <c r="H14" s="2"/>
      <c r="I14" s="2"/>
      <c r="Q14" s="2">
        <v>12</v>
      </c>
      <c r="R14" s="58" t="s">
        <v>5</v>
      </c>
      <c r="S14" s="58" t="s">
        <v>6</v>
      </c>
      <c r="T14" s="58" t="s">
        <v>6</v>
      </c>
      <c r="U14" s="58" t="s">
        <v>6</v>
      </c>
      <c r="V14" s="58" t="s">
        <v>6</v>
      </c>
      <c r="W14" s="58" t="s">
        <v>6</v>
      </c>
      <c r="X14" s="58" t="s">
        <v>6</v>
      </c>
      <c r="Y14" s="3"/>
      <c r="Z14" s="3"/>
      <c r="AA14" s="3"/>
      <c r="AB14" s="3"/>
      <c r="AC14" s="3"/>
      <c r="AD14" s="3"/>
      <c r="AE14" s="3"/>
    </row>
    <row r="15" spans="1:33" ht="15.75" hidden="1" thickBot="1">
      <c r="B15" s="49" t="s">
        <v>9</v>
      </c>
      <c r="C15" s="2">
        <f t="shared" si="2"/>
        <v>1</v>
      </c>
      <c r="I15" s="2"/>
      <c r="Q15" s="2">
        <v>13</v>
      </c>
      <c r="R15" s="59" t="s">
        <v>8</v>
      </c>
      <c r="S15" s="60">
        <v>1</v>
      </c>
      <c r="T15" s="61">
        <v>1.038</v>
      </c>
      <c r="U15" s="61">
        <v>1.038</v>
      </c>
      <c r="V15" s="61">
        <v>1.002</v>
      </c>
      <c r="W15" s="61">
        <v>1.04</v>
      </c>
      <c r="X15" s="61">
        <v>1.04</v>
      </c>
    </row>
    <row r="16" spans="1:33" ht="15.75" hidden="1" thickBot="1">
      <c r="A16" s="2" t="s">
        <v>23</v>
      </c>
      <c r="B16" s="47" t="s">
        <v>10</v>
      </c>
      <c r="C16" s="2">
        <f t="shared" si="2"/>
        <v>1</v>
      </c>
      <c r="I16" s="2"/>
      <c r="Q16" s="2">
        <v>14</v>
      </c>
      <c r="R16" s="62" t="s">
        <v>9</v>
      </c>
      <c r="S16" s="60">
        <v>1</v>
      </c>
      <c r="T16" s="53">
        <v>1.075</v>
      </c>
      <c r="U16" s="53">
        <v>1.075</v>
      </c>
      <c r="V16" s="53">
        <v>1.004</v>
      </c>
      <c r="W16" s="53">
        <v>1.079</v>
      </c>
      <c r="X16" s="53">
        <v>1.079</v>
      </c>
    </row>
    <row r="17" spans="1:33" ht="15.75" hidden="1" thickBot="1">
      <c r="B17" s="47" t="s">
        <v>11</v>
      </c>
      <c r="C17" s="2">
        <f t="shared" si="2"/>
        <v>1</v>
      </c>
      <c r="I17" s="2"/>
      <c r="Q17" s="2">
        <v>15</v>
      </c>
      <c r="R17" s="59" t="s">
        <v>10</v>
      </c>
      <c r="S17" s="60">
        <v>1</v>
      </c>
      <c r="T17" s="53">
        <v>1</v>
      </c>
      <c r="U17" s="53">
        <v>1</v>
      </c>
      <c r="V17" s="53">
        <v>0.94699999999999995</v>
      </c>
      <c r="W17" s="53">
        <v>0.94699999999999995</v>
      </c>
      <c r="X17" s="53">
        <v>0.94699999999999995</v>
      </c>
    </row>
    <row r="18" spans="1:33" ht="15.75" hidden="1" thickBot="1">
      <c r="B18" s="49" t="s">
        <v>95</v>
      </c>
      <c r="C18" s="2">
        <f t="shared" si="2"/>
        <v>1</v>
      </c>
      <c r="I18" s="2"/>
      <c r="Q18" s="2">
        <v>16</v>
      </c>
      <c r="R18" s="59" t="s">
        <v>11</v>
      </c>
      <c r="S18" s="60">
        <v>1</v>
      </c>
      <c r="T18" s="61">
        <v>1.2729999999999999</v>
      </c>
      <c r="U18" s="61">
        <v>1.3939999999999999</v>
      </c>
      <c r="V18" s="61">
        <v>1</v>
      </c>
      <c r="W18" s="61">
        <v>1.2729999999999999</v>
      </c>
      <c r="X18" s="61">
        <v>1.3939999999999999</v>
      </c>
    </row>
    <row r="19" spans="1:33" ht="15.75" hidden="1" thickBot="1">
      <c r="B19" s="47" t="s">
        <v>94</v>
      </c>
      <c r="C19" s="48">
        <f t="shared" si="2"/>
        <v>1</v>
      </c>
      <c r="I19" s="2"/>
      <c r="Q19" s="2">
        <v>17</v>
      </c>
      <c r="R19" s="62" t="s">
        <v>95</v>
      </c>
      <c r="S19" s="62">
        <v>1</v>
      </c>
      <c r="T19" s="62">
        <v>1</v>
      </c>
      <c r="U19" s="62">
        <v>1</v>
      </c>
      <c r="V19" s="62">
        <v>1</v>
      </c>
      <c r="W19" s="62">
        <v>1</v>
      </c>
      <c r="X19" s="62">
        <v>1</v>
      </c>
    </row>
    <row r="20" spans="1:33" ht="15.75" hidden="1" thickBot="1">
      <c r="B20" s="49" t="s">
        <v>96</v>
      </c>
      <c r="C20" s="48">
        <f t="shared" si="2"/>
        <v>1</v>
      </c>
      <c r="I20" s="2"/>
      <c r="Q20" s="2">
        <v>18</v>
      </c>
      <c r="R20" s="59" t="s">
        <v>94</v>
      </c>
      <c r="S20" s="60">
        <v>1</v>
      </c>
      <c r="T20" s="61">
        <v>1.2729999999999999</v>
      </c>
      <c r="U20" s="61">
        <v>1.3939999999999999</v>
      </c>
      <c r="V20" s="61">
        <v>1</v>
      </c>
      <c r="W20" s="61">
        <v>1.2729999999999999</v>
      </c>
      <c r="X20" s="61">
        <v>1.3939999999999999</v>
      </c>
    </row>
    <row r="21" spans="1:33" ht="15.75" hidden="1" thickBot="1">
      <c r="B21" s="47" t="s">
        <v>12</v>
      </c>
      <c r="C21" s="48">
        <f t="shared" si="2"/>
        <v>1</v>
      </c>
      <c r="I21" s="2"/>
      <c r="Q21" s="2">
        <v>19</v>
      </c>
      <c r="R21" s="62" t="s">
        <v>96</v>
      </c>
      <c r="S21" s="60">
        <v>1</v>
      </c>
      <c r="T21" s="61">
        <v>1.2729999999999999</v>
      </c>
      <c r="U21" s="61">
        <v>1.3939999999999999</v>
      </c>
      <c r="V21" s="61">
        <v>1</v>
      </c>
      <c r="W21" s="61">
        <v>1.2729999999999999</v>
      </c>
      <c r="X21" s="61">
        <v>1.3939999999999999</v>
      </c>
    </row>
    <row r="22" spans="1:33" hidden="1">
      <c r="I22" s="2"/>
      <c r="Q22" s="2">
        <v>20</v>
      </c>
      <c r="R22" s="59" t="s">
        <v>12</v>
      </c>
      <c r="S22" s="60">
        <v>1</v>
      </c>
      <c r="T22" s="53">
        <v>1.0900000000000001</v>
      </c>
      <c r="U22" s="53">
        <v>1.0900000000000001</v>
      </c>
      <c r="V22" s="53">
        <v>1.0149999999999999</v>
      </c>
      <c r="W22" s="53">
        <v>1.105</v>
      </c>
      <c r="X22" s="53">
        <v>1.105</v>
      </c>
    </row>
    <row r="23" spans="1:33" hidden="1">
      <c r="G23" s="1"/>
      <c r="I23" s="2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</row>
    <row r="24" spans="1:33">
      <c r="G24" s="1"/>
      <c r="I24" s="2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</row>
    <row r="25" spans="1:33" ht="30">
      <c r="A25" s="12"/>
      <c r="B25" s="38" t="s">
        <v>14</v>
      </c>
      <c r="C25" s="38" t="s">
        <v>69</v>
      </c>
      <c r="D25" s="38" t="s">
        <v>15</v>
      </c>
      <c r="E25" s="38" t="s">
        <v>16</v>
      </c>
      <c r="F25" s="38" t="s">
        <v>17</v>
      </c>
      <c r="G25" s="38" t="s">
        <v>18</v>
      </c>
      <c r="H25" s="38" t="s">
        <v>19</v>
      </c>
      <c r="I25" s="38" t="s">
        <v>20</v>
      </c>
      <c r="J25" s="38" t="s">
        <v>21</v>
      </c>
      <c r="K25" s="38" t="s">
        <v>60</v>
      </c>
      <c r="L25" s="38" t="s">
        <v>61</v>
      </c>
      <c r="M25" s="38" t="s">
        <v>62</v>
      </c>
      <c r="N25" s="38" t="s">
        <v>22</v>
      </c>
      <c r="O25" s="38" t="s">
        <v>63</v>
      </c>
      <c r="R25" s="6"/>
      <c r="S25" s="6"/>
      <c r="T25" s="6"/>
      <c r="U25" s="64" t="s">
        <v>7</v>
      </c>
      <c r="V25" s="64" t="s">
        <v>64</v>
      </c>
      <c r="W25" s="64" t="s">
        <v>65</v>
      </c>
      <c r="X25" s="64" t="s">
        <v>66</v>
      </c>
      <c r="Y25" s="64" t="s">
        <v>67</v>
      </c>
      <c r="Z25" s="64" t="s">
        <v>68</v>
      </c>
      <c r="AA25" s="64" t="s">
        <v>115</v>
      </c>
      <c r="AB25" s="64" t="s">
        <v>116</v>
      </c>
      <c r="AC25" s="64" t="s">
        <v>117</v>
      </c>
      <c r="AD25" s="64" t="s">
        <v>118</v>
      </c>
      <c r="AE25" s="64" t="s">
        <v>119</v>
      </c>
      <c r="AF25" s="64" t="s">
        <v>120</v>
      </c>
      <c r="AG25" s="64" t="s">
        <v>121</v>
      </c>
    </row>
    <row r="26" spans="1:33" ht="28.5" customHeight="1">
      <c r="A26" s="9" t="s">
        <v>24</v>
      </c>
      <c r="B26" s="10" t="s">
        <v>25</v>
      </c>
      <c r="C26" s="13">
        <f>SUM(D26:H26)</f>
        <v>65628.871168091398</v>
      </c>
      <c r="D26" s="13">
        <f t="shared" ref="D26:D52" si="3">$C$14*V26</f>
        <v>203.77334054647289</v>
      </c>
      <c r="E26" s="13">
        <f t="shared" ref="E26:E52" si="4">$C$15*W26</f>
        <v>1.6571967819448303</v>
      </c>
      <c r="F26" s="13">
        <f t="shared" ref="F26:F52" si="5">$C$16*X26</f>
        <v>0.54654935157575724</v>
      </c>
      <c r="G26" s="11">
        <f>SUM(I26:O26)</f>
        <v>65422.894081411403</v>
      </c>
      <c r="H26" s="11">
        <f t="shared" ref="H26:H52" si="6">$C$22*Z26</f>
        <v>0</v>
      </c>
      <c r="I26" s="13">
        <f t="shared" ref="I26:I52" si="7">$C$17*AA26</f>
        <v>322.00773897458623</v>
      </c>
      <c r="J26" s="13">
        <f t="shared" ref="J26:J52" si="8">$C$18*AB26</f>
        <v>256.82880359508215</v>
      </c>
      <c r="K26" s="13">
        <f>$C$20*AC26</f>
        <v>0</v>
      </c>
      <c r="L26" s="50">
        <f t="shared" ref="L26:O41" si="9">$C$20*AD26</f>
        <v>0</v>
      </c>
      <c r="M26" s="50">
        <f t="shared" si="9"/>
        <v>0</v>
      </c>
      <c r="N26" s="13">
        <f>$C$19*AF26</f>
        <v>64844.057538841735</v>
      </c>
      <c r="O26" s="50">
        <f t="shared" si="9"/>
        <v>0</v>
      </c>
      <c r="R26" s="7" t="s">
        <v>24</v>
      </c>
      <c r="S26" s="8" t="s">
        <v>25</v>
      </c>
      <c r="U26" s="73">
        <v>65635.608698022217</v>
      </c>
      <c r="V26" s="65">
        <v>203.77334054647289</v>
      </c>
      <c r="W26" s="65">
        <v>1.6571967819448303</v>
      </c>
      <c r="X26" s="65">
        <v>0.54654935157575724</v>
      </c>
      <c r="Y26" s="65">
        <v>65422.894081411403</v>
      </c>
      <c r="Z26" s="66">
        <v>6.7375299308201795</v>
      </c>
      <c r="AA26" s="78">
        <v>322.00773897458623</v>
      </c>
      <c r="AB26" s="77">
        <v>256.82880359508215</v>
      </c>
      <c r="AC26" s="63">
        <v>0</v>
      </c>
      <c r="AD26" s="63">
        <v>0</v>
      </c>
      <c r="AE26" s="63">
        <v>0</v>
      </c>
      <c r="AF26" s="82">
        <v>64844.057538841735</v>
      </c>
      <c r="AG26" s="63">
        <v>0</v>
      </c>
    </row>
    <row r="27" spans="1:33" ht="28.5" customHeight="1">
      <c r="A27" s="9" t="s">
        <v>26</v>
      </c>
      <c r="B27" s="10" t="s">
        <v>27</v>
      </c>
      <c r="C27" s="13">
        <f t="shared" ref="C27:C52" si="10">SUM(D27:H27)</f>
        <v>1.813177685664861E-4</v>
      </c>
      <c r="D27" s="13">
        <f t="shared" si="3"/>
        <v>1.9268627026075189E-5</v>
      </c>
      <c r="E27" s="13">
        <f t="shared" si="4"/>
        <v>3.3577970464864151E-9</v>
      </c>
      <c r="F27" s="13">
        <f t="shared" si="5"/>
        <v>1.1183873102949719E-9</v>
      </c>
      <c r="G27" s="11">
        <f t="shared" ref="G27:G52" si="11">SUM(I27:O27)</f>
        <v>1.6204466535605413E-4</v>
      </c>
      <c r="H27" s="11">
        <f t="shared" si="6"/>
        <v>0</v>
      </c>
      <c r="I27" s="13">
        <f t="shared" si="7"/>
        <v>2.0029706049367094E-6</v>
      </c>
      <c r="J27" s="13">
        <f t="shared" si="8"/>
        <v>1.555195376753451E-4</v>
      </c>
      <c r="K27" s="50">
        <f t="shared" ref="K27:K52" si="12">$C$20*AC27</f>
        <v>0</v>
      </c>
      <c r="L27" s="50">
        <f t="shared" ref="L27:L52" si="13">$C$20*AD27</f>
        <v>0</v>
      </c>
      <c r="M27" s="50">
        <f t="shared" ref="M27:M52" si="14">$C$20*AE27</f>
        <v>0</v>
      </c>
      <c r="N27" s="50">
        <f t="shared" ref="N27:N52" si="15">$C$19*AF27</f>
        <v>4.5221570757723313E-6</v>
      </c>
      <c r="O27" s="50">
        <f t="shared" si="9"/>
        <v>0</v>
      </c>
      <c r="R27" s="7" t="s">
        <v>26</v>
      </c>
      <c r="S27" s="8" t="s">
        <v>27</v>
      </c>
      <c r="U27" s="74">
        <v>1.8134379707407896E-4</v>
      </c>
      <c r="V27" s="67">
        <v>1.9268627026075189E-5</v>
      </c>
      <c r="W27" s="67">
        <v>3.3577970464864151E-9</v>
      </c>
      <c r="X27" s="67">
        <v>1.1183873102949719E-9</v>
      </c>
      <c r="Y27" s="67">
        <v>1.6204466535605413E-4</v>
      </c>
      <c r="Z27" s="68">
        <v>2.6028507592842303E-8</v>
      </c>
      <c r="AA27" s="79">
        <v>2.0029706049367094E-6</v>
      </c>
      <c r="AB27" s="77">
        <v>1.555195376753451E-4</v>
      </c>
      <c r="AC27" s="63">
        <v>0</v>
      </c>
      <c r="AD27" s="63">
        <v>0</v>
      </c>
      <c r="AE27" s="63">
        <v>0</v>
      </c>
      <c r="AF27" s="83">
        <v>4.5221570757723313E-6</v>
      </c>
      <c r="AG27" s="63">
        <v>0</v>
      </c>
    </row>
    <row r="28" spans="1:33" ht="28.5" customHeight="1">
      <c r="A28" s="9" t="s">
        <v>28</v>
      </c>
      <c r="B28" s="10" t="s">
        <v>29</v>
      </c>
      <c r="C28" s="13">
        <f t="shared" si="10"/>
        <v>41.568890537412138</v>
      </c>
      <c r="D28" s="13">
        <f t="shared" si="3"/>
        <v>0.40753055953542699</v>
      </c>
      <c r="E28" s="13">
        <f t="shared" si="4"/>
        <v>7.4468998390649528E-3</v>
      </c>
      <c r="F28" s="13">
        <f t="shared" si="5"/>
        <v>2.355371470767243E-4</v>
      </c>
      <c r="G28" s="11">
        <f t="shared" si="11"/>
        <v>41.15367754089057</v>
      </c>
      <c r="H28" s="11">
        <f t="shared" si="6"/>
        <v>0</v>
      </c>
      <c r="I28" s="13">
        <f t="shared" si="7"/>
        <v>0.69849327315639176</v>
      </c>
      <c r="J28" s="13">
        <f t="shared" si="8"/>
        <v>0.60961351895614069</v>
      </c>
      <c r="K28" s="50">
        <f t="shared" si="12"/>
        <v>0</v>
      </c>
      <c r="L28" s="50">
        <f t="shared" si="13"/>
        <v>0</v>
      </c>
      <c r="M28" s="50">
        <f t="shared" si="14"/>
        <v>0</v>
      </c>
      <c r="N28" s="50">
        <f t="shared" si="15"/>
        <v>39.845570748778037</v>
      </c>
      <c r="O28" s="50">
        <f t="shared" si="9"/>
        <v>0</v>
      </c>
      <c r="R28" s="7" t="s">
        <v>28</v>
      </c>
      <c r="S28" s="8" t="s">
        <v>29</v>
      </c>
      <c r="U28" s="74">
        <v>41.572938210716998</v>
      </c>
      <c r="V28" s="67">
        <v>0.40753055953542699</v>
      </c>
      <c r="W28" s="67">
        <v>7.4468998390649528E-3</v>
      </c>
      <c r="X28" s="67">
        <v>2.355371470767243E-4</v>
      </c>
      <c r="Y28" s="67">
        <v>41.15367754089057</v>
      </c>
      <c r="Z28" s="68">
        <v>4.0476733048595039E-3</v>
      </c>
      <c r="AA28" s="79">
        <v>0.69849327315639176</v>
      </c>
      <c r="AB28" s="77">
        <v>0.60961351895614069</v>
      </c>
      <c r="AC28" s="63">
        <v>0</v>
      </c>
      <c r="AD28" s="63">
        <v>0</v>
      </c>
      <c r="AE28" s="63">
        <v>0</v>
      </c>
      <c r="AF28" s="83">
        <v>39.845570748778037</v>
      </c>
      <c r="AG28" s="63">
        <v>0</v>
      </c>
    </row>
    <row r="29" spans="1:33" ht="28.5" customHeight="1">
      <c r="A29" s="9" t="s">
        <v>30</v>
      </c>
      <c r="B29" s="10" t="s">
        <v>31</v>
      </c>
      <c r="C29" s="13">
        <f t="shared" si="10"/>
        <v>8.6816693602009281</v>
      </c>
      <c r="D29" s="13">
        <f t="shared" si="3"/>
        <v>8.6869419047756316E-2</v>
      </c>
      <c r="E29" s="13">
        <f t="shared" si="4"/>
        <v>1.7113335511847866E-3</v>
      </c>
      <c r="F29" s="13">
        <f t="shared" si="5"/>
        <v>2.5323506717383131E-4</v>
      </c>
      <c r="G29" s="11">
        <f t="shared" si="11"/>
        <v>8.5928353725348128</v>
      </c>
      <c r="H29" s="11">
        <f t="shared" si="6"/>
        <v>0</v>
      </c>
      <c r="I29" s="13">
        <f t="shared" si="7"/>
        <v>0.2174042263909961</v>
      </c>
      <c r="J29" s="13">
        <f t="shared" si="8"/>
        <v>0.1651809744079713</v>
      </c>
      <c r="K29" s="50">
        <f t="shared" si="12"/>
        <v>0</v>
      </c>
      <c r="L29" s="50">
        <f t="shared" si="13"/>
        <v>0</v>
      </c>
      <c r="M29" s="50">
        <f t="shared" si="14"/>
        <v>0</v>
      </c>
      <c r="N29" s="50">
        <f t="shared" si="15"/>
        <v>8.2102501717358454</v>
      </c>
      <c r="O29" s="50">
        <f t="shared" si="9"/>
        <v>0</v>
      </c>
      <c r="R29" s="7" t="s">
        <v>30</v>
      </c>
      <c r="S29" s="8" t="s">
        <v>31</v>
      </c>
      <c r="U29" s="74">
        <v>8.6957410923576788</v>
      </c>
      <c r="V29" s="67">
        <v>8.6869419047756316E-2</v>
      </c>
      <c r="W29" s="67">
        <v>1.7113335511847866E-3</v>
      </c>
      <c r="X29" s="67">
        <v>2.5323506717383131E-4</v>
      </c>
      <c r="Y29" s="67">
        <v>8.5928353725348128</v>
      </c>
      <c r="Z29" s="68">
        <v>1.4071732156750937E-2</v>
      </c>
      <c r="AA29" s="79">
        <v>0.2174042263909961</v>
      </c>
      <c r="AB29" s="77">
        <v>0.1651809744079713</v>
      </c>
      <c r="AC29" s="63">
        <v>0</v>
      </c>
      <c r="AD29" s="63">
        <v>0</v>
      </c>
      <c r="AE29" s="63">
        <v>0</v>
      </c>
      <c r="AF29" s="83">
        <v>8.2102501717358454</v>
      </c>
      <c r="AG29" s="63">
        <v>0</v>
      </c>
    </row>
    <row r="30" spans="1:33" ht="28.5" customHeight="1">
      <c r="A30" s="9" t="s">
        <v>32</v>
      </c>
      <c r="B30" s="10" t="s">
        <v>33</v>
      </c>
      <c r="C30" s="13">
        <f t="shared" si="10"/>
        <v>5.9731691183955897</v>
      </c>
      <c r="D30" s="13">
        <f t="shared" si="3"/>
        <v>4.2224194654409915E-2</v>
      </c>
      <c r="E30" s="13">
        <f t="shared" si="4"/>
        <v>5.291596413248286E-4</v>
      </c>
      <c r="F30" s="13">
        <f t="shared" si="5"/>
        <v>3.6099469204341207E-5</v>
      </c>
      <c r="G30" s="11">
        <f t="shared" si="11"/>
        <v>5.9303796646306504</v>
      </c>
      <c r="H30" s="11">
        <f t="shared" si="6"/>
        <v>0</v>
      </c>
      <c r="I30" s="13">
        <f t="shared" si="7"/>
        <v>3.7633255197034927E-2</v>
      </c>
      <c r="J30" s="13">
        <f t="shared" si="8"/>
        <v>0.28602003961052852</v>
      </c>
      <c r="K30" s="50">
        <f t="shared" si="12"/>
        <v>0</v>
      </c>
      <c r="L30" s="50">
        <f t="shared" si="13"/>
        <v>0</v>
      </c>
      <c r="M30" s="50">
        <f t="shared" si="14"/>
        <v>0</v>
      </c>
      <c r="N30" s="50">
        <f t="shared" si="15"/>
        <v>5.6067263698230869</v>
      </c>
      <c r="O30" s="50">
        <f t="shared" si="9"/>
        <v>0</v>
      </c>
      <c r="R30" s="7" t="s">
        <v>32</v>
      </c>
      <c r="S30" s="8" t="s">
        <v>33</v>
      </c>
      <c r="U30" s="74">
        <v>5.9738252832146923</v>
      </c>
      <c r="V30" s="67">
        <v>4.2224194654409915E-2</v>
      </c>
      <c r="W30" s="67">
        <v>5.291596413248286E-4</v>
      </c>
      <c r="X30" s="67">
        <v>3.6099469204341207E-5</v>
      </c>
      <c r="Y30" s="67">
        <v>5.9303796646306504</v>
      </c>
      <c r="Z30" s="68">
        <v>6.5616481910279242E-4</v>
      </c>
      <c r="AA30" s="79">
        <v>3.7633255197034927E-2</v>
      </c>
      <c r="AB30" s="77">
        <v>0.28602003961052852</v>
      </c>
      <c r="AC30" s="63">
        <v>0</v>
      </c>
      <c r="AD30" s="63">
        <v>0</v>
      </c>
      <c r="AE30" s="63">
        <v>0</v>
      </c>
      <c r="AF30" s="83">
        <v>5.6067263698230869</v>
      </c>
      <c r="AG30" s="63">
        <v>0</v>
      </c>
    </row>
    <row r="31" spans="1:33" ht="28.5" customHeight="1">
      <c r="A31" s="9" t="s">
        <v>34</v>
      </c>
      <c r="B31" s="10" t="s">
        <v>35</v>
      </c>
      <c r="C31" s="13">
        <f t="shared" si="10"/>
        <v>1.6680508670542472E-2</v>
      </c>
      <c r="D31" s="13">
        <f t="shared" si="3"/>
        <v>1.012801001070664E-2</v>
      </c>
      <c r="E31" s="13">
        <f t="shared" si="4"/>
        <v>6.6332851835515236E-8</v>
      </c>
      <c r="F31" s="13">
        <f t="shared" si="5"/>
        <v>2.5983746559700171E-9</v>
      </c>
      <c r="G31" s="11">
        <f t="shared" si="11"/>
        <v>6.5524297286093389E-3</v>
      </c>
      <c r="H31" s="11">
        <f t="shared" si="6"/>
        <v>0</v>
      </c>
      <c r="I31" s="13">
        <f t="shared" si="7"/>
        <v>4.3052756848843926E-6</v>
      </c>
      <c r="J31" s="13">
        <f t="shared" si="8"/>
        <v>4.8682665855221037E-5</v>
      </c>
      <c r="K31" s="50">
        <f t="shared" si="12"/>
        <v>0</v>
      </c>
      <c r="L31" s="50">
        <f t="shared" si="13"/>
        <v>0</v>
      </c>
      <c r="M31" s="50">
        <f t="shared" si="14"/>
        <v>0</v>
      </c>
      <c r="N31" s="50">
        <f t="shared" si="15"/>
        <v>6.4994417870692335E-3</v>
      </c>
      <c r="O31" s="50">
        <f t="shared" si="9"/>
        <v>0</v>
      </c>
      <c r="R31" s="7" t="s">
        <v>34</v>
      </c>
      <c r="S31" s="8" t="s">
        <v>35</v>
      </c>
      <c r="U31" s="74">
        <v>1.6680539883141207E-2</v>
      </c>
      <c r="V31" s="67">
        <v>1.012801001070664E-2</v>
      </c>
      <c r="W31" s="67">
        <v>6.6332851835515236E-8</v>
      </c>
      <c r="X31" s="67">
        <v>2.5983746559700171E-9</v>
      </c>
      <c r="Y31" s="67">
        <v>6.5524297286093389E-3</v>
      </c>
      <c r="Z31" s="68">
        <v>3.1212598736264193E-8</v>
      </c>
      <c r="AA31" s="79">
        <v>4.3052756848843926E-6</v>
      </c>
      <c r="AB31" s="77">
        <v>4.8682665855221037E-5</v>
      </c>
      <c r="AC31" s="63">
        <v>0</v>
      </c>
      <c r="AD31" s="63">
        <v>0</v>
      </c>
      <c r="AE31" s="63">
        <v>0</v>
      </c>
      <c r="AF31" s="83">
        <v>6.4994417870692335E-3</v>
      </c>
      <c r="AG31" s="63">
        <v>0</v>
      </c>
    </row>
    <row r="32" spans="1:33" ht="28.5" customHeight="1">
      <c r="A32" s="9" t="s">
        <v>36</v>
      </c>
      <c r="B32" s="10" t="s">
        <v>37</v>
      </c>
      <c r="C32" s="13">
        <f t="shared" si="10"/>
        <v>1172140.5152452299</v>
      </c>
      <c r="D32" s="13">
        <f t="shared" si="3"/>
        <v>2071.7386768675551</v>
      </c>
      <c r="E32" s="13">
        <f t="shared" si="4"/>
        <v>23.28745684309586</v>
      </c>
      <c r="F32" s="13">
        <f t="shared" si="5"/>
        <v>0.52053254513818903</v>
      </c>
      <c r="G32" s="11">
        <f t="shared" si="11"/>
        <v>1170044.9685789743</v>
      </c>
      <c r="H32" s="11">
        <f t="shared" si="6"/>
        <v>0</v>
      </c>
      <c r="I32" s="13">
        <f t="shared" si="7"/>
        <v>895.44441672231403</v>
      </c>
      <c r="J32" s="13">
        <f t="shared" si="8"/>
        <v>2991.8980235035683</v>
      </c>
      <c r="K32" s="50">
        <f t="shared" si="12"/>
        <v>0</v>
      </c>
      <c r="L32" s="50">
        <f t="shared" si="13"/>
        <v>0</v>
      </c>
      <c r="M32" s="50">
        <f t="shared" si="14"/>
        <v>0</v>
      </c>
      <c r="N32" s="50">
        <f t="shared" si="15"/>
        <v>1166157.6261387484</v>
      </c>
      <c r="O32" s="50">
        <f t="shared" si="9"/>
        <v>0</v>
      </c>
      <c r="R32" s="7" t="s">
        <v>36</v>
      </c>
      <c r="S32" s="8" t="s">
        <v>37</v>
      </c>
      <c r="U32" s="74">
        <v>1172145.7597415731</v>
      </c>
      <c r="V32" s="67">
        <v>2071.7386768675551</v>
      </c>
      <c r="W32" s="67">
        <v>23.28745684309586</v>
      </c>
      <c r="X32" s="67">
        <v>0.52053254513818903</v>
      </c>
      <c r="Y32" s="67">
        <v>1170044.9685789743</v>
      </c>
      <c r="Z32" s="68">
        <v>5.244496343085066</v>
      </c>
      <c r="AA32" s="79">
        <v>895.44441672231403</v>
      </c>
      <c r="AB32" s="77">
        <v>2991.8980235035683</v>
      </c>
      <c r="AC32" s="63">
        <v>0</v>
      </c>
      <c r="AD32" s="63">
        <v>0</v>
      </c>
      <c r="AE32" s="63">
        <v>0</v>
      </c>
      <c r="AF32" s="83">
        <v>1166157.6261387484</v>
      </c>
      <c r="AG32" s="63">
        <v>0</v>
      </c>
    </row>
    <row r="33" spans="1:33" ht="28.5" customHeight="1">
      <c r="A33" s="9" t="s">
        <v>38</v>
      </c>
      <c r="B33" s="10" t="s">
        <v>39</v>
      </c>
      <c r="C33" s="13">
        <f t="shared" si="10"/>
        <v>294539.87678547454</v>
      </c>
      <c r="D33" s="13">
        <f t="shared" si="3"/>
        <v>18224.506887024101</v>
      </c>
      <c r="E33" s="13">
        <f t="shared" si="4"/>
        <v>272.58358978268393</v>
      </c>
      <c r="F33" s="13">
        <f t="shared" si="5"/>
        <v>12.075288382068576</v>
      </c>
      <c r="G33" s="11">
        <f t="shared" si="11"/>
        <v>276030.71102028567</v>
      </c>
      <c r="H33" s="11">
        <f t="shared" si="6"/>
        <v>0</v>
      </c>
      <c r="I33" s="13">
        <f t="shared" si="7"/>
        <v>2977.5255142603082</v>
      </c>
      <c r="J33" s="13">
        <f t="shared" si="8"/>
        <v>32895.93331410236</v>
      </c>
      <c r="K33" s="50">
        <f t="shared" si="12"/>
        <v>0</v>
      </c>
      <c r="L33" s="50">
        <f t="shared" si="13"/>
        <v>0</v>
      </c>
      <c r="M33" s="50">
        <f t="shared" si="14"/>
        <v>0</v>
      </c>
      <c r="N33" s="50">
        <f t="shared" si="15"/>
        <v>240157.25219192301</v>
      </c>
      <c r="O33" s="50">
        <f t="shared" si="9"/>
        <v>0</v>
      </c>
      <c r="R33" s="7" t="s">
        <v>38</v>
      </c>
      <c r="S33" s="8" t="s">
        <v>39</v>
      </c>
      <c r="U33" s="74">
        <v>295239.80744390038</v>
      </c>
      <c r="V33" s="67">
        <v>18224.506887024101</v>
      </c>
      <c r="W33" s="67">
        <v>272.58358978268393</v>
      </c>
      <c r="X33" s="67">
        <v>12.075288382068576</v>
      </c>
      <c r="Y33" s="67">
        <v>276030.71102028567</v>
      </c>
      <c r="Z33" s="68">
        <v>699.93065842587157</v>
      </c>
      <c r="AA33" s="79">
        <v>2977.5255142603082</v>
      </c>
      <c r="AB33" s="77">
        <v>32895.93331410236</v>
      </c>
      <c r="AC33" s="63">
        <v>0</v>
      </c>
      <c r="AD33" s="63">
        <v>0</v>
      </c>
      <c r="AE33" s="63">
        <v>0</v>
      </c>
      <c r="AF33" s="83">
        <v>240157.25219192301</v>
      </c>
      <c r="AG33" s="63">
        <v>0</v>
      </c>
    </row>
    <row r="34" spans="1:33" ht="28.5" customHeight="1">
      <c r="A34" s="9" t="s">
        <v>40</v>
      </c>
      <c r="B34" s="10" t="s">
        <v>39</v>
      </c>
      <c r="C34" s="13">
        <f t="shared" si="10"/>
        <v>584888.32742639759</v>
      </c>
      <c r="D34" s="13">
        <f t="shared" si="3"/>
        <v>37354.209741563282</v>
      </c>
      <c r="E34" s="13">
        <f t="shared" si="4"/>
        <v>67.945137080088784</v>
      </c>
      <c r="F34" s="13">
        <f t="shared" si="5"/>
        <v>6.2377717649544078</v>
      </c>
      <c r="G34" s="11">
        <f t="shared" si="11"/>
        <v>547459.93477598927</v>
      </c>
      <c r="H34" s="11">
        <f t="shared" si="6"/>
        <v>0</v>
      </c>
      <c r="I34" s="13">
        <f t="shared" si="7"/>
        <v>3285.9906476064621</v>
      </c>
      <c r="J34" s="13">
        <f t="shared" si="8"/>
        <v>89734.032458721864</v>
      </c>
      <c r="K34" s="50">
        <f t="shared" si="12"/>
        <v>0</v>
      </c>
      <c r="L34" s="50">
        <f t="shared" si="13"/>
        <v>0</v>
      </c>
      <c r="M34" s="50">
        <f t="shared" si="14"/>
        <v>0</v>
      </c>
      <c r="N34" s="50">
        <f t="shared" si="15"/>
        <v>454439.91166966094</v>
      </c>
      <c r="O34" s="50">
        <f t="shared" si="9"/>
        <v>0</v>
      </c>
      <c r="R34" s="7" t="s">
        <v>40</v>
      </c>
      <c r="S34" s="8" t="s">
        <v>39</v>
      </c>
      <c r="U34" s="74">
        <v>585033.63867741637</v>
      </c>
      <c r="V34" s="67">
        <v>37354.209741563282</v>
      </c>
      <c r="W34" s="67">
        <v>67.945137080088784</v>
      </c>
      <c r="X34" s="67">
        <v>6.2377717649544078</v>
      </c>
      <c r="Y34" s="67">
        <v>547459.93477598927</v>
      </c>
      <c r="Z34" s="68">
        <v>145.31125101879263</v>
      </c>
      <c r="AA34" s="79">
        <v>3285.9906476064621</v>
      </c>
      <c r="AB34" s="77">
        <v>89734.032458721864</v>
      </c>
      <c r="AC34" s="63">
        <v>0</v>
      </c>
      <c r="AD34" s="63">
        <v>0</v>
      </c>
      <c r="AE34" s="63">
        <v>0</v>
      </c>
      <c r="AF34" s="83">
        <v>454439.91166966094</v>
      </c>
      <c r="AG34" s="63">
        <v>0</v>
      </c>
    </row>
    <row r="35" spans="1:33" ht="28.5" customHeight="1">
      <c r="A35" s="46" t="s">
        <v>70</v>
      </c>
      <c r="B35" s="10" t="s">
        <v>37</v>
      </c>
      <c r="C35" s="13">
        <f t="shared" si="10"/>
        <v>127.74756724398573</v>
      </c>
      <c r="D35" s="13">
        <f t="shared" si="3"/>
        <v>37.269183469840094</v>
      </c>
      <c r="E35" s="13">
        <f t="shared" si="4"/>
        <v>3.1233691480462622E-2</v>
      </c>
      <c r="F35" s="13">
        <f t="shared" si="5"/>
        <v>8.7971724107454245E-3</v>
      </c>
      <c r="G35" s="11">
        <f t="shared" si="11"/>
        <v>90.438352910254423</v>
      </c>
      <c r="H35" s="11">
        <f t="shared" si="6"/>
        <v>0</v>
      </c>
      <c r="I35" s="13">
        <f t="shared" si="7"/>
        <v>9.8931694216599642</v>
      </c>
      <c r="J35" s="13">
        <f t="shared" si="8"/>
        <v>3.8306288431836872</v>
      </c>
      <c r="K35" s="50">
        <f t="shared" si="12"/>
        <v>0</v>
      </c>
      <c r="L35" s="50">
        <f t="shared" si="13"/>
        <v>0</v>
      </c>
      <c r="M35" s="50">
        <f t="shared" si="14"/>
        <v>0</v>
      </c>
      <c r="N35" s="50">
        <f t="shared" si="15"/>
        <v>76.714554645410772</v>
      </c>
      <c r="O35" s="50">
        <f t="shared" si="9"/>
        <v>0</v>
      </c>
      <c r="R35" s="7" t="s">
        <v>41</v>
      </c>
      <c r="S35" s="8" t="s">
        <v>37</v>
      </c>
      <c r="U35" s="74">
        <v>127.84717381682863</v>
      </c>
      <c r="V35" s="67">
        <v>37.269183469840094</v>
      </c>
      <c r="W35" s="67">
        <v>3.1233691480462622E-2</v>
      </c>
      <c r="X35" s="67">
        <v>8.7971724107454245E-3</v>
      </c>
      <c r="Y35" s="67">
        <v>90.438352910254423</v>
      </c>
      <c r="Z35" s="68">
        <v>9.9606572842896396E-2</v>
      </c>
      <c r="AA35" s="79">
        <v>9.8931694216599642</v>
      </c>
      <c r="AB35" s="77">
        <v>3.8306288431836872</v>
      </c>
      <c r="AC35" s="63">
        <v>0</v>
      </c>
      <c r="AD35" s="63">
        <v>0</v>
      </c>
      <c r="AE35" s="63">
        <v>0</v>
      </c>
      <c r="AF35" s="83">
        <v>76.714554645410772</v>
      </c>
      <c r="AG35" s="63">
        <v>0</v>
      </c>
    </row>
    <row r="36" spans="1:33" ht="28.5" customHeight="1">
      <c r="A36" s="9" t="s">
        <v>42</v>
      </c>
      <c r="B36" s="10" t="s">
        <v>37</v>
      </c>
      <c r="C36" s="13">
        <f t="shared" si="10"/>
        <v>90.373159999999999</v>
      </c>
      <c r="D36" s="13">
        <f t="shared" si="3"/>
        <v>90.373159999999999</v>
      </c>
      <c r="E36" s="13">
        <f t="shared" si="4"/>
        <v>0</v>
      </c>
      <c r="F36" s="13">
        <f t="shared" si="5"/>
        <v>0</v>
      </c>
      <c r="G36" s="11">
        <f t="shared" si="11"/>
        <v>0</v>
      </c>
      <c r="H36" s="11">
        <f t="shared" si="6"/>
        <v>0</v>
      </c>
      <c r="I36" s="13">
        <f t="shared" si="7"/>
        <v>0</v>
      </c>
      <c r="J36" s="13">
        <f t="shared" si="8"/>
        <v>0</v>
      </c>
      <c r="K36" s="50">
        <f t="shared" si="12"/>
        <v>0</v>
      </c>
      <c r="L36" s="50">
        <f t="shared" si="13"/>
        <v>0</v>
      </c>
      <c r="M36" s="50">
        <f t="shared" si="14"/>
        <v>0</v>
      </c>
      <c r="N36" s="50">
        <f t="shared" si="15"/>
        <v>0</v>
      </c>
      <c r="O36" s="50">
        <f t="shared" si="9"/>
        <v>0</v>
      </c>
      <c r="R36" s="7" t="s">
        <v>42</v>
      </c>
      <c r="S36" s="8" t="s">
        <v>37</v>
      </c>
      <c r="U36" s="74">
        <v>90.373159999999999</v>
      </c>
      <c r="V36" s="67">
        <v>90.373159999999999</v>
      </c>
      <c r="W36" s="67">
        <v>0</v>
      </c>
      <c r="X36" s="67">
        <v>0</v>
      </c>
      <c r="Y36" s="67">
        <v>0</v>
      </c>
      <c r="Z36" s="68">
        <v>0</v>
      </c>
      <c r="AA36" s="79">
        <v>0</v>
      </c>
      <c r="AB36" s="77">
        <v>0</v>
      </c>
      <c r="AC36" s="63">
        <v>0</v>
      </c>
      <c r="AD36" s="63">
        <v>0</v>
      </c>
      <c r="AE36" s="63">
        <v>0</v>
      </c>
      <c r="AF36" s="83">
        <v>0</v>
      </c>
      <c r="AG36" s="63">
        <v>0</v>
      </c>
    </row>
    <row r="37" spans="1:33" ht="28.5" customHeight="1">
      <c r="A37" s="9" t="s">
        <v>43</v>
      </c>
      <c r="B37" s="10" t="s">
        <v>37</v>
      </c>
      <c r="C37" s="13">
        <f t="shared" si="10"/>
        <v>218.12072724398575</v>
      </c>
      <c r="D37" s="13">
        <f t="shared" si="3"/>
        <v>127.6423434698401</v>
      </c>
      <c r="E37" s="13">
        <f t="shared" si="4"/>
        <v>3.1233691480462622E-2</v>
      </c>
      <c r="F37" s="13">
        <f t="shared" si="5"/>
        <v>8.7971724107454245E-3</v>
      </c>
      <c r="G37" s="11">
        <f t="shared" si="11"/>
        <v>90.438352910254423</v>
      </c>
      <c r="H37" s="11">
        <f t="shared" si="6"/>
        <v>0</v>
      </c>
      <c r="I37" s="13">
        <f t="shared" si="7"/>
        <v>9.8931694216599642</v>
      </c>
      <c r="J37" s="13">
        <f t="shared" si="8"/>
        <v>3.8306288431836872</v>
      </c>
      <c r="K37" s="50">
        <f t="shared" si="12"/>
        <v>0</v>
      </c>
      <c r="L37" s="50">
        <f t="shared" si="13"/>
        <v>0</v>
      </c>
      <c r="M37" s="50">
        <f t="shared" si="14"/>
        <v>0</v>
      </c>
      <c r="N37" s="50">
        <f t="shared" si="15"/>
        <v>76.714554645410772</v>
      </c>
      <c r="O37" s="50">
        <f t="shared" si="9"/>
        <v>0</v>
      </c>
      <c r="R37" s="7" t="s">
        <v>43</v>
      </c>
      <c r="S37" s="8" t="s">
        <v>37</v>
      </c>
      <c r="U37" s="74">
        <v>218.22033381682866</v>
      </c>
      <c r="V37" s="67">
        <v>127.6423434698401</v>
      </c>
      <c r="W37" s="67">
        <v>3.1233691480462622E-2</v>
      </c>
      <c r="X37" s="67">
        <v>8.7971724107454245E-3</v>
      </c>
      <c r="Y37" s="67">
        <v>90.438352910254423</v>
      </c>
      <c r="Z37" s="68">
        <v>9.9606572842896396E-2</v>
      </c>
      <c r="AA37" s="79">
        <v>9.8931694216599642</v>
      </c>
      <c r="AB37" s="77">
        <v>3.8306288431836872</v>
      </c>
      <c r="AC37" s="63">
        <v>0</v>
      </c>
      <c r="AD37" s="63">
        <v>0</v>
      </c>
      <c r="AE37" s="63">
        <v>0</v>
      </c>
      <c r="AF37" s="83">
        <v>76.714554645410772</v>
      </c>
      <c r="AG37" s="63">
        <v>0</v>
      </c>
    </row>
    <row r="38" spans="1:33" ht="28.5" customHeight="1">
      <c r="A38" s="9" t="s">
        <v>71</v>
      </c>
      <c r="B38" s="10" t="s">
        <v>37</v>
      </c>
      <c r="C38" s="13">
        <f t="shared" si="10"/>
        <v>1176249.7935934754</v>
      </c>
      <c r="D38" s="13">
        <f t="shared" si="3"/>
        <v>4777.1496371608991</v>
      </c>
      <c r="E38" s="13">
        <f t="shared" si="4"/>
        <v>23.405599481770206</v>
      </c>
      <c r="F38" s="13">
        <f t="shared" si="5"/>
        <v>0.56178588011560737</v>
      </c>
      <c r="G38" s="11">
        <f t="shared" si="11"/>
        <v>1171448.6765709526</v>
      </c>
      <c r="H38" s="11">
        <f t="shared" si="6"/>
        <v>0</v>
      </c>
      <c r="I38" s="13">
        <f t="shared" si="7"/>
        <v>966.36382999541479</v>
      </c>
      <c r="J38" s="13">
        <f t="shared" si="8"/>
        <v>4078.666910844946</v>
      </c>
      <c r="K38" s="50">
        <f t="shared" si="12"/>
        <v>0</v>
      </c>
      <c r="L38" s="50">
        <f t="shared" si="13"/>
        <v>0</v>
      </c>
      <c r="M38" s="50">
        <f t="shared" si="14"/>
        <v>0</v>
      </c>
      <c r="N38" s="50">
        <f t="shared" si="15"/>
        <v>1166403.6458301123</v>
      </c>
      <c r="O38" s="50">
        <f t="shared" si="9"/>
        <v>0</v>
      </c>
      <c r="R38" s="7" t="s">
        <v>44</v>
      </c>
      <c r="S38" s="8" t="s">
        <v>37</v>
      </c>
      <c r="U38" s="74">
        <v>1176255.9784704575</v>
      </c>
      <c r="V38" s="67">
        <v>4777.1496371608991</v>
      </c>
      <c r="W38" s="67">
        <v>23.405599481770206</v>
      </c>
      <c r="X38" s="67">
        <v>0.56178588011560737</v>
      </c>
      <c r="Y38" s="67">
        <v>1171448.6765709526</v>
      </c>
      <c r="Z38" s="68">
        <v>6.1848769820987348</v>
      </c>
      <c r="AA38" s="79">
        <v>966.36382999541479</v>
      </c>
      <c r="AB38" s="77">
        <v>4078.666910844946</v>
      </c>
      <c r="AC38" s="63">
        <v>0</v>
      </c>
      <c r="AD38" s="63">
        <v>0</v>
      </c>
      <c r="AE38" s="63">
        <v>0</v>
      </c>
      <c r="AF38" s="83">
        <v>1166403.6458301123</v>
      </c>
      <c r="AG38" s="63">
        <v>0</v>
      </c>
    </row>
    <row r="39" spans="1:33" ht="28.5" customHeight="1">
      <c r="A39" s="9" t="s">
        <v>45</v>
      </c>
      <c r="B39" s="10" t="s">
        <v>37</v>
      </c>
      <c r="C39" s="13">
        <f t="shared" si="10"/>
        <v>307.58392731366399</v>
      </c>
      <c r="D39" s="13">
        <f t="shared" si="3"/>
        <v>282.8734473113783</v>
      </c>
      <c r="E39" s="13">
        <f t="shared" si="4"/>
        <v>0</v>
      </c>
      <c r="F39" s="13">
        <f t="shared" si="5"/>
        <v>0</v>
      </c>
      <c r="G39" s="11">
        <f t="shared" si="11"/>
        <v>24.710480002285717</v>
      </c>
      <c r="H39" s="11">
        <f t="shared" si="6"/>
        <v>0</v>
      </c>
      <c r="I39" s="13">
        <f t="shared" si="7"/>
        <v>0</v>
      </c>
      <c r="J39" s="13">
        <f t="shared" si="8"/>
        <v>24.710480002285717</v>
      </c>
      <c r="K39" s="50">
        <f t="shared" si="12"/>
        <v>0</v>
      </c>
      <c r="L39" s="50">
        <f t="shared" si="13"/>
        <v>0</v>
      </c>
      <c r="M39" s="50">
        <f t="shared" si="14"/>
        <v>0</v>
      </c>
      <c r="N39" s="50">
        <f t="shared" si="15"/>
        <v>0</v>
      </c>
      <c r="O39" s="50">
        <f t="shared" si="9"/>
        <v>0</v>
      </c>
      <c r="R39" s="7" t="s">
        <v>45</v>
      </c>
      <c r="S39" s="8" t="s">
        <v>37</v>
      </c>
      <c r="U39" s="74">
        <v>307.58392731366399</v>
      </c>
      <c r="V39" s="67">
        <v>282.8734473113783</v>
      </c>
      <c r="W39" s="67">
        <v>0</v>
      </c>
      <c r="X39" s="67">
        <v>0</v>
      </c>
      <c r="Y39" s="67">
        <v>24.710480002285717</v>
      </c>
      <c r="Z39" s="68">
        <v>0</v>
      </c>
      <c r="AA39" s="79">
        <v>0</v>
      </c>
      <c r="AB39" s="77">
        <v>24.710480002285717</v>
      </c>
      <c r="AC39" s="63">
        <v>0</v>
      </c>
      <c r="AD39" s="63">
        <v>0</v>
      </c>
      <c r="AE39" s="63">
        <v>0</v>
      </c>
      <c r="AF39" s="83">
        <v>0</v>
      </c>
      <c r="AG39" s="63">
        <v>0</v>
      </c>
    </row>
    <row r="40" spans="1:33" ht="28.5" customHeight="1">
      <c r="A40" s="9" t="s">
        <v>72</v>
      </c>
      <c r="B40" s="10" t="s">
        <v>37</v>
      </c>
      <c r="C40" s="13">
        <f t="shared" si="10"/>
        <v>1176557.3775207889</v>
      </c>
      <c r="D40" s="13">
        <f t="shared" si="3"/>
        <v>5060.0230844722773</v>
      </c>
      <c r="E40" s="13">
        <f t="shared" si="4"/>
        <v>23.405599481770206</v>
      </c>
      <c r="F40" s="13">
        <f t="shared" si="5"/>
        <v>0.56178588011560737</v>
      </c>
      <c r="G40" s="11">
        <f t="shared" si="11"/>
        <v>1171473.3870509549</v>
      </c>
      <c r="H40" s="11">
        <f t="shared" si="6"/>
        <v>0</v>
      </c>
      <c r="I40" s="13">
        <f t="shared" si="7"/>
        <v>966.36382999541479</v>
      </c>
      <c r="J40" s="13">
        <f t="shared" si="8"/>
        <v>4103.3773908471667</v>
      </c>
      <c r="K40" s="50">
        <f t="shared" si="12"/>
        <v>0</v>
      </c>
      <c r="L40" s="50">
        <f t="shared" si="13"/>
        <v>0</v>
      </c>
      <c r="M40" s="50">
        <f t="shared" si="14"/>
        <v>0</v>
      </c>
      <c r="N40" s="50">
        <f t="shared" si="15"/>
        <v>1166403.6458301123</v>
      </c>
      <c r="O40" s="50">
        <f t="shared" si="9"/>
        <v>0</v>
      </c>
      <c r="R40" s="7" t="s">
        <v>46</v>
      </c>
      <c r="S40" s="8" t="s">
        <v>37</v>
      </c>
      <c r="U40" s="74">
        <v>1176563.562397771</v>
      </c>
      <c r="V40" s="67">
        <v>5060.0230844722773</v>
      </c>
      <c r="W40" s="67">
        <v>23.405599481770206</v>
      </c>
      <c r="X40" s="67">
        <v>0.56178588011560737</v>
      </c>
      <c r="Y40" s="67">
        <v>1171473.3870509549</v>
      </c>
      <c r="Z40" s="68">
        <v>6.1848769820987348</v>
      </c>
      <c r="AA40" s="79">
        <v>966.36382999541479</v>
      </c>
      <c r="AB40" s="77">
        <v>4103.3773908471667</v>
      </c>
      <c r="AC40" s="63">
        <v>0</v>
      </c>
      <c r="AD40" s="63">
        <v>0</v>
      </c>
      <c r="AE40" s="63">
        <v>0</v>
      </c>
      <c r="AF40" s="83">
        <v>1166403.6458301123</v>
      </c>
      <c r="AG40" s="63">
        <v>0</v>
      </c>
    </row>
    <row r="41" spans="1:33" ht="28.5" customHeight="1">
      <c r="A41" s="9" t="s">
        <v>47</v>
      </c>
      <c r="B41" s="10" t="s">
        <v>48</v>
      </c>
      <c r="C41" s="13">
        <f t="shared" si="10"/>
        <v>19.861340131755448</v>
      </c>
      <c r="D41" s="13">
        <f t="shared" si="3"/>
        <v>15.200516105354691</v>
      </c>
      <c r="E41" s="13">
        <f t="shared" si="4"/>
        <v>0</v>
      </c>
      <c r="F41" s="13">
        <f t="shared" si="5"/>
        <v>0</v>
      </c>
      <c r="G41" s="11">
        <f t="shared" si="11"/>
        <v>4.6608240264007552</v>
      </c>
      <c r="H41" s="11">
        <f t="shared" si="6"/>
        <v>0</v>
      </c>
      <c r="I41" s="13">
        <f t="shared" si="7"/>
        <v>0</v>
      </c>
      <c r="J41" s="13">
        <f t="shared" si="8"/>
        <v>4.6608240264007552</v>
      </c>
      <c r="K41" s="50">
        <f t="shared" si="12"/>
        <v>0</v>
      </c>
      <c r="L41" s="50">
        <f t="shared" si="13"/>
        <v>0</v>
      </c>
      <c r="M41" s="50">
        <f t="shared" si="14"/>
        <v>0</v>
      </c>
      <c r="N41" s="50">
        <f t="shared" si="15"/>
        <v>0</v>
      </c>
      <c r="O41" s="50">
        <f t="shared" si="9"/>
        <v>0</v>
      </c>
      <c r="R41" s="7" t="s">
        <v>47</v>
      </c>
      <c r="S41" s="8" t="s">
        <v>48</v>
      </c>
      <c r="U41" s="74">
        <v>19.861340131755448</v>
      </c>
      <c r="V41" s="67">
        <v>15.200516105354691</v>
      </c>
      <c r="W41" s="67">
        <v>0</v>
      </c>
      <c r="X41" s="67">
        <v>0</v>
      </c>
      <c r="Y41" s="67">
        <v>4.6608240264007552</v>
      </c>
      <c r="Z41" s="68">
        <v>0</v>
      </c>
      <c r="AA41" s="79">
        <v>0</v>
      </c>
      <c r="AB41" s="77">
        <v>4.6608240264007552</v>
      </c>
      <c r="AC41" s="63">
        <v>0</v>
      </c>
      <c r="AD41" s="63">
        <v>0</v>
      </c>
      <c r="AE41" s="63">
        <v>0</v>
      </c>
      <c r="AF41" s="83">
        <v>0</v>
      </c>
      <c r="AG41" s="63">
        <v>0</v>
      </c>
    </row>
    <row r="42" spans="1:33" ht="28.5" customHeight="1">
      <c r="A42" s="9" t="s">
        <v>49</v>
      </c>
      <c r="B42" s="10" t="s">
        <v>37</v>
      </c>
      <c r="C42" s="13">
        <f t="shared" si="10"/>
        <v>0</v>
      </c>
      <c r="D42" s="13">
        <f t="shared" si="3"/>
        <v>0</v>
      </c>
      <c r="E42" s="13">
        <f t="shared" si="4"/>
        <v>0</v>
      </c>
      <c r="F42" s="13">
        <f t="shared" si="5"/>
        <v>0</v>
      </c>
      <c r="G42" s="11">
        <f t="shared" si="11"/>
        <v>0</v>
      </c>
      <c r="H42" s="11">
        <f t="shared" si="6"/>
        <v>0</v>
      </c>
      <c r="I42" s="13">
        <f t="shared" si="7"/>
        <v>0</v>
      </c>
      <c r="J42" s="13">
        <f t="shared" si="8"/>
        <v>0</v>
      </c>
      <c r="K42" s="50">
        <f t="shared" si="12"/>
        <v>0</v>
      </c>
      <c r="L42" s="50">
        <f t="shared" si="13"/>
        <v>0</v>
      </c>
      <c r="M42" s="50">
        <f t="shared" si="14"/>
        <v>0</v>
      </c>
      <c r="N42" s="50">
        <f t="shared" si="15"/>
        <v>0</v>
      </c>
      <c r="O42" s="50">
        <f t="shared" ref="O42:O52" si="16">$C$20*AG42</f>
        <v>0</v>
      </c>
      <c r="R42" s="7" t="s">
        <v>49</v>
      </c>
      <c r="S42" s="8" t="s">
        <v>37</v>
      </c>
      <c r="U42" s="74">
        <v>0</v>
      </c>
      <c r="V42" s="67">
        <v>0</v>
      </c>
      <c r="W42" s="67">
        <v>0</v>
      </c>
      <c r="X42" s="67">
        <v>0</v>
      </c>
      <c r="Y42" s="67">
        <v>0</v>
      </c>
      <c r="Z42" s="68">
        <v>0</v>
      </c>
      <c r="AA42" s="79">
        <v>0</v>
      </c>
      <c r="AB42" s="77">
        <v>0</v>
      </c>
      <c r="AC42" s="63">
        <v>0</v>
      </c>
      <c r="AD42" s="63">
        <v>0</v>
      </c>
      <c r="AE42" s="63">
        <v>0</v>
      </c>
      <c r="AF42" s="83">
        <v>0</v>
      </c>
      <c r="AG42" s="63">
        <v>0</v>
      </c>
    </row>
    <row r="43" spans="1:33" ht="28.5" customHeight="1">
      <c r="A43" s="9" t="s">
        <v>50</v>
      </c>
      <c r="B43" s="10" t="s">
        <v>37</v>
      </c>
      <c r="C43" s="13">
        <f t="shared" si="10"/>
        <v>0</v>
      </c>
      <c r="D43" s="13">
        <f t="shared" si="3"/>
        <v>0</v>
      </c>
      <c r="E43" s="13">
        <f t="shared" si="4"/>
        <v>0</v>
      </c>
      <c r="F43" s="13">
        <f t="shared" si="5"/>
        <v>0</v>
      </c>
      <c r="G43" s="11">
        <f t="shared" si="11"/>
        <v>0</v>
      </c>
      <c r="H43" s="11">
        <f t="shared" si="6"/>
        <v>0</v>
      </c>
      <c r="I43" s="13">
        <f t="shared" si="7"/>
        <v>0</v>
      </c>
      <c r="J43" s="13">
        <f t="shared" si="8"/>
        <v>0</v>
      </c>
      <c r="K43" s="50">
        <f t="shared" si="12"/>
        <v>0</v>
      </c>
      <c r="L43" s="50">
        <f t="shared" si="13"/>
        <v>0</v>
      </c>
      <c r="M43" s="50">
        <f t="shared" si="14"/>
        <v>0</v>
      </c>
      <c r="N43" s="50">
        <f t="shared" si="15"/>
        <v>0</v>
      </c>
      <c r="O43" s="50">
        <f t="shared" si="16"/>
        <v>0</v>
      </c>
      <c r="R43" s="7" t="s">
        <v>50</v>
      </c>
      <c r="S43" s="8" t="s">
        <v>37</v>
      </c>
      <c r="U43" s="74">
        <v>0</v>
      </c>
      <c r="V43" s="67">
        <v>0</v>
      </c>
      <c r="W43" s="67">
        <v>0</v>
      </c>
      <c r="X43" s="67">
        <v>0</v>
      </c>
      <c r="Y43" s="67">
        <v>0</v>
      </c>
      <c r="Z43" s="68">
        <v>0</v>
      </c>
      <c r="AA43" s="79">
        <v>0</v>
      </c>
      <c r="AB43" s="77">
        <v>0</v>
      </c>
      <c r="AC43" s="63">
        <v>0</v>
      </c>
      <c r="AD43" s="63">
        <v>0</v>
      </c>
      <c r="AE43" s="63">
        <v>0</v>
      </c>
      <c r="AF43" s="83">
        <v>0</v>
      </c>
      <c r="AG43" s="63">
        <v>0</v>
      </c>
    </row>
    <row r="44" spans="1:33" ht="28.5" customHeight="1">
      <c r="A44" s="9" t="s">
        <v>51</v>
      </c>
      <c r="B44" s="10" t="s">
        <v>39</v>
      </c>
      <c r="C44" s="13">
        <f t="shared" si="10"/>
        <v>22.756446389565152</v>
      </c>
      <c r="D44" s="13">
        <f t="shared" si="3"/>
        <v>16.252953062148372</v>
      </c>
      <c r="E44" s="13">
        <f t="shared" si="4"/>
        <v>1.4834460174892439E-4</v>
      </c>
      <c r="F44" s="13">
        <f t="shared" si="5"/>
        <v>9.5027060068554429E-4</v>
      </c>
      <c r="G44" s="11">
        <f t="shared" si="11"/>
        <v>6.5023947122143468</v>
      </c>
      <c r="H44" s="11">
        <f t="shared" si="6"/>
        <v>0</v>
      </c>
      <c r="I44" s="13">
        <f t="shared" si="7"/>
        <v>0.74726530274993996</v>
      </c>
      <c r="J44" s="13">
        <f t="shared" si="8"/>
        <v>5.4008824803306057</v>
      </c>
      <c r="K44" s="50">
        <f t="shared" si="12"/>
        <v>0</v>
      </c>
      <c r="L44" s="50">
        <f t="shared" si="13"/>
        <v>0</v>
      </c>
      <c r="M44" s="50">
        <f t="shared" si="14"/>
        <v>0</v>
      </c>
      <c r="N44" s="50">
        <f t="shared" si="15"/>
        <v>0.3542469291338004</v>
      </c>
      <c r="O44" s="50">
        <f t="shared" si="16"/>
        <v>0</v>
      </c>
      <c r="R44" s="7" t="s">
        <v>51</v>
      </c>
      <c r="S44" s="8" t="s">
        <v>39</v>
      </c>
      <c r="U44" s="74">
        <v>22.765887560963428</v>
      </c>
      <c r="V44" s="67">
        <v>16.252953062148372</v>
      </c>
      <c r="W44" s="67">
        <v>1.4834460174892439E-4</v>
      </c>
      <c r="X44" s="67">
        <v>9.5027060068554429E-4</v>
      </c>
      <c r="Y44" s="67">
        <v>6.502394712214346</v>
      </c>
      <c r="Z44" s="68">
        <v>9.4411713982762036E-3</v>
      </c>
      <c r="AA44" s="79">
        <v>0.74726530274993996</v>
      </c>
      <c r="AB44" s="77">
        <v>5.4008824803306057</v>
      </c>
      <c r="AC44" s="63">
        <v>0</v>
      </c>
      <c r="AD44" s="63">
        <v>0</v>
      </c>
      <c r="AE44" s="63">
        <v>0</v>
      </c>
      <c r="AF44" s="83">
        <v>0.3542469291338004</v>
      </c>
      <c r="AG44" s="63">
        <v>0</v>
      </c>
    </row>
    <row r="45" spans="1:33" ht="28.5" customHeight="1">
      <c r="A45" s="9" t="s">
        <v>52</v>
      </c>
      <c r="B45" s="10" t="s">
        <v>37</v>
      </c>
      <c r="C45" s="13">
        <f t="shared" si="10"/>
        <v>323.64996691239526</v>
      </c>
      <c r="D45" s="13">
        <f t="shared" si="3"/>
        <v>317.79209588807385</v>
      </c>
      <c r="E45" s="13">
        <f t="shared" si="4"/>
        <v>0</v>
      </c>
      <c r="F45" s="13">
        <f t="shared" si="5"/>
        <v>1.4357033606348843E-4</v>
      </c>
      <c r="G45" s="11">
        <f t="shared" si="11"/>
        <v>5.8577274539853939</v>
      </c>
      <c r="H45" s="11">
        <f t="shared" si="6"/>
        <v>0</v>
      </c>
      <c r="I45" s="13">
        <f t="shared" si="7"/>
        <v>6.8651744292470094E-3</v>
      </c>
      <c r="J45" s="13">
        <f t="shared" si="8"/>
        <v>5.8508622795561465</v>
      </c>
      <c r="K45" s="50">
        <f t="shared" si="12"/>
        <v>0</v>
      </c>
      <c r="L45" s="50">
        <f t="shared" si="13"/>
        <v>0</v>
      </c>
      <c r="M45" s="50">
        <f t="shared" si="14"/>
        <v>0</v>
      </c>
      <c r="N45" s="50">
        <f t="shared" si="15"/>
        <v>0</v>
      </c>
      <c r="O45" s="50">
        <f t="shared" si="16"/>
        <v>0</v>
      </c>
      <c r="R45" s="45" t="s">
        <v>52</v>
      </c>
      <c r="S45" s="8" t="s">
        <v>37</v>
      </c>
      <c r="U45" s="74">
        <v>323.65288838441256</v>
      </c>
      <c r="V45" s="67">
        <v>317.79209588807385</v>
      </c>
      <c r="W45" s="67">
        <v>0</v>
      </c>
      <c r="X45" s="67">
        <v>1.4357033606348843E-4</v>
      </c>
      <c r="Y45" s="67">
        <v>5.8577274539853939</v>
      </c>
      <c r="Z45" s="68">
        <v>2.9214720173164938E-3</v>
      </c>
      <c r="AA45" s="79">
        <v>6.8651744292470094E-3</v>
      </c>
      <c r="AB45" s="77">
        <v>5.8508622795561465</v>
      </c>
      <c r="AC45" s="63">
        <v>0</v>
      </c>
      <c r="AD45" s="63">
        <v>0</v>
      </c>
      <c r="AE45" s="63">
        <v>0</v>
      </c>
      <c r="AF45" s="83">
        <v>0</v>
      </c>
      <c r="AG45" s="63">
        <v>0</v>
      </c>
    </row>
    <row r="46" spans="1:33" ht="28.5" customHeight="1">
      <c r="A46" s="9" t="s">
        <v>53</v>
      </c>
      <c r="B46" s="10" t="s">
        <v>48</v>
      </c>
      <c r="C46" s="13">
        <f t="shared" si="10"/>
        <v>2391.0527063671816</v>
      </c>
      <c r="D46" s="13">
        <f t="shared" si="3"/>
        <v>116.17347319969568</v>
      </c>
      <c r="E46" s="13">
        <f t="shared" si="4"/>
        <v>5.8893193338279672E-2</v>
      </c>
      <c r="F46" s="13">
        <f t="shared" si="5"/>
        <v>0.43407098122821119</v>
      </c>
      <c r="G46" s="11">
        <f t="shared" si="11"/>
        <v>2274.3862689929192</v>
      </c>
      <c r="H46" s="11">
        <f t="shared" si="6"/>
        <v>0</v>
      </c>
      <c r="I46" s="13">
        <f t="shared" si="7"/>
        <v>77.85122460798992</v>
      </c>
      <c r="J46" s="13">
        <f t="shared" si="8"/>
        <v>17.484458218043542</v>
      </c>
      <c r="K46" s="50">
        <f t="shared" si="12"/>
        <v>0</v>
      </c>
      <c r="L46" s="50">
        <f t="shared" si="13"/>
        <v>0</v>
      </c>
      <c r="M46" s="50">
        <f t="shared" si="14"/>
        <v>0</v>
      </c>
      <c r="N46" s="50">
        <f t="shared" si="15"/>
        <v>2179.0505861668858</v>
      </c>
      <c r="O46" s="50">
        <f t="shared" si="16"/>
        <v>0</v>
      </c>
      <c r="R46" s="7" t="s">
        <v>53</v>
      </c>
      <c r="S46" s="8" t="s">
        <v>48</v>
      </c>
      <c r="U46" s="74">
        <v>2408.1517865512819</v>
      </c>
      <c r="V46" s="67">
        <v>116.17347319969568</v>
      </c>
      <c r="W46" s="67">
        <v>5.8893193338279672E-2</v>
      </c>
      <c r="X46" s="67">
        <v>0.43407098122821119</v>
      </c>
      <c r="Y46" s="67">
        <v>2274.3862689929192</v>
      </c>
      <c r="Z46" s="68">
        <v>17.099080184100306</v>
      </c>
      <c r="AA46" s="79">
        <v>77.85122460798992</v>
      </c>
      <c r="AB46" s="77">
        <v>17.484458218043542</v>
      </c>
      <c r="AC46" s="63">
        <v>0</v>
      </c>
      <c r="AD46" s="63">
        <v>0</v>
      </c>
      <c r="AE46" s="63">
        <v>0</v>
      </c>
      <c r="AF46" s="83">
        <v>2179.0505861668858</v>
      </c>
      <c r="AG46" s="63">
        <v>0</v>
      </c>
    </row>
    <row r="47" spans="1:33" ht="28.5" customHeight="1">
      <c r="A47" s="9" t="s">
        <v>54</v>
      </c>
      <c r="B47" s="10" t="s">
        <v>48</v>
      </c>
      <c r="C47" s="13">
        <f t="shared" si="10"/>
        <v>0.15279603224532562</v>
      </c>
      <c r="D47" s="13">
        <f t="shared" si="3"/>
        <v>4.6522087786341676E-2</v>
      </c>
      <c r="E47" s="13">
        <f t="shared" si="4"/>
        <v>4.1945524484442136E-5</v>
      </c>
      <c r="F47" s="13">
        <f t="shared" si="5"/>
        <v>1.2310030788866037E-5</v>
      </c>
      <c r="G47" s="11">
        <f t="shared" si="11"/>
        <v>0.10621968890371064</v>
      </c>
      <c r="H47" s="11">
        <f t="shared" si="6"/>
        <v>0</v>
      </c>
      <c r="I47" s="13">
        <f t="shared" si="7"/>
        <v>2.3621990690845768E-2</v>
      </c>
      <c r="J47" s="13">
        <f t="shared" si="8"/>
        <v>4.7346260915001423E-2</v>
      </c>
      <c r="K47" s="50">
        <f t="shared" si="12"/>
        <v>0</v>
      </c>
      <c r="L47" s="50">
        <f t="shared" si="13"/>
        <v>0</v>
      </c>
      <c r="M47" s="50">
        <f t="shared" si="14"/>
        <v>0</v>
      </c>
      <c r="N47" s="50">
        <f t="shared" si="15"/>
        <v>3.5251437297863446E-2</v>
      </c>
      <c r="O47" s="50">
        <f t="shared" si="16"/>
        <v>0</v>
      </c>
      <c r="R47" s="7" t="s">
        <v>54</v>
      </c>
      <c r="S47" s="8" t="s">
        <v>48</v>
      </c>
      <c r="U47" s="74">
        <v>0.1529119548291564</v>
      </c>
      <c r="V47" s="67">
        <v>4.6522087786341676E-2</v>
      </c>
      <c r="W47" s="67">
        <v>4.1945524484442136E-5</v>
      </c>
      <c r="X47" s="67">
        <v>1.2310030788866037E-5</v>
      </c>
      <c r="Y47" s="67">
        <v>0.10621968890371064</v>
      </c>
      <c r="Z47" s="68">
        <v>1.159225838307714E-4</v>
      </c>
      <c r="AA47" s="79">
        <v>2.3621990690845768E-2</v>
      </c>
      <c r="AB47" s="77">
        <v>4.7346260915001423E-2</v>
      </c>
      <c r="AC47" s="63">
        <v>0</v>
      </c>
      <c r="AD47" s="63">
        <v>0</v>
      </c>
      <c r="AE47" s="63">
        <v>0</v>
      </c>
      <c r="AF47" s="83">
        <v>3.5251437297863446E-2</v>
      </c>
      <c r="AG47" s="63">
        <v>0</v>
      </c>
    </row>
    <row r="48" spans="1:33" ht="28.5" customHeight="1">
      <c r="A48" s="9" t="s">
        <v>55</v>
      </c>
      <c r="B48" s="10" t="s">
        <v>48</v>
      </c>
      <c r="C48" s="13">
        <f t="shared" si="10"/>
        <v>0</v>
      </c>
      <c r="D48" s="13">
        <f t="shared" si="3"/>
        <v>0</v>
      </c>
      <c r="E48" s="13">
        <f t="shared" si="4"/>
        <v>0</v>
      </c>
      <c r="F48" s="13">
        <f t="shared" si="5"/>
        <v>0</v>
      </c>
      <c r="G48" s="11">
        <f t="shared" si="11"/>
        <v>0</v>
      </c>
      <c r="H48" s="11">
        <f t="shared" si="6"/>
        <v>0</v>
      </c>
      <c r="I48" s="13">
        <f t="shared" si="7"/>
        <v>0</v>
      </c>
      <c r="J48" s="13">
        <f t="shared" si="8"/>
        <v>0</v>
      </c>
      <c r="K48" s="50">
        <f t="shared" si="12"/>
        <v>0</v>
      </c>
      <c r="L48" s="50">
        <f t="shared" si="13"/>
        <v>0</v>
      </c>
      <c r="M48" s="50">
        <f t="shared" si="14"/>
        <v>0</v>
      </c>
      <c r="N48" s="50">
        <f t="shared" si="15"/>
        <v>0</v>
      </c>
      <c r="O48" s="50">
        <f t="shared" si="16"/>
        <v>0</v>
      </c>
      <c r="R48" s="7" t="s">
        <v>55</v>
      </c>
      <c r="S48" s="8" t="s">
        <v>48</v>
      </c>
      <c r="U48" s="74">
        <v>0</v>
      </c>
      <c r="V48" s="67">
        <v>0</v>
      </c>
      <c r="W48" s="67">
        <v>0</v>
      </c>
      <c r="X48" s="67">
        <v>0</v>
      </c>
      <c r="Y48" s="67">
        <v>0</v>
      </c>
      <c r="Z48" s="68">
        <v>0</v>
      </c>
      <c r="AA48" s="79">
        <v>0</v>
      </c>
      <c r="AB48" s="77">
        <v>0</v>
      </c>
      <c r="AC48" s="63">
        <v>0</v>
      </c>
      <c r="AD48" s="63">
        <v>0</v>
      </c>
      <c r="AE48" s="63">
        <v>0</v>
      </c>
      <c r="AF48" s="83">
        <v>0</v>
      </c>
      <c r="AG48" s="63">
        <v>0</v>
      </c>
    </row>
    <row r="49" spans="1:33" ht="28.5" customHeight="1">
      <c r="A49" s="9" t="s">
        <v>56</v>
      </c>
      <c r="B49" s="10" t="s">
        <v>48</v>
      </c>
      <c r="C49" s="13">
        <f t="shared" si="10"/>
        <v>10.626239955679999</v>
      </c>
      <c r="D49" s="13">
        <f t="shared" si="3"/>
        <v>2.55423995568</v>
      </c>
      <c r="E49" s="13">
        <f t="shared" si="4"/>
        <v>0</v>
      </c>
      <c r="F49" s="13">
        <f t="shared" si="5"/>
        <v>4.45</v>
      </c>
      <c r="G49" s="11">
        <f t="shared" si="11"/>
        <v>3.6219999999999999</v>
      </c>
      <c r="H49" s="11">
        <f t="shared" si="6"/>
        <v>0</v>
      </c>
      <c r="I49" s="13">
        <f t="shared" si="7"/>
        <v>0</v>
      </c>
      <c r="J49" s="13">
        <f t="shared" si="8"/>
        <v>3.6219999999999999</v>
      </c>
      <c r="K49" s="50">
        <f t="shared" si="12"/>
        <v>0</v>
      </c>
      <c r="L49" s="50">
        <f t="shared" si="13"/>
        <v>0</v>
      </c>
      <c r="M49" s="50">
        <f t="shared" si="14"/>
        <v>0</v>
      </c>
      <c r="N49" s="50">
        <f t="shared" si="15"/>
        <v>0</v>
      </c>
      <c r="O49" s="50">
        <f t="shared" si="16"/>
        <v>0</v>
      </c>
      <c r="R49" s="7" t="s">
        <v>56</v>
      </c>
      <c r="S49" s="8" t="s">
        <v>48</v>
      </c>
      <c r="U49" s="74">
        <v>16.216239955679999</v>
      </c>
      <c r="V49" s="67">
        <v>2.55423995568</v>
      </c>
      <c r="W49" s="67">
        <v>0</v>
      </c>
      <c r="X49" s="67">
        <v>4.45</v>
      </c>
      <c r="Y49" s="67">
        <v>3.6219999999999999</v>
      </c>
      <c r="Z49" s="68">
        <v>5.59</v>
      </c>
      <c r="AA49" s="79">
        <v>0</v>
      </c>
      <c r="AB49" s="77">
        <v>3.6219999999999999</v>
      </c>
      <c r="AC49" s="63">
        <v>0</v>
      </c>
      <c r="AD49" s="63">
        <v>0</v>
      </c>
      <c r="AE49" s="63">
        <v>0</v>
      </c>
      <c r="AF49" s="83">
        <v>0</v>
      </c>
      <c r="AG49" s="63">
        <v>0</v>
      </c>
    </row>
    <row r="50" spans="1:33" ht="28.5" customHeight="1">
      <c r="A50" s="9" t="s">
        <v>57</v>
      </c>
      <c r="B50" s="10" t="s">
        <v>48</v>
      </c>
      <c r="C50" s="13">
        <f t="shared" si="10"/>
        <v>1.8800000202426645</v>
      </c>
      <c r="D50" s="13">
        <f t="shared" si="3"/>
        <v>2.0242664437378304E-8</v>
      </c>
      <c r="E50" s="13">
        <f t="shared" si="4"/>
        <v>0</v>
      </c>
      <c r="F50" s="13">
        <f t="shared" si="5"/>
        <v>0.55000000000000004</v>
      </c>
      <c r="G50" s="11">
        <f t="shared" si="11"/>
        <v>1.33</v>
      </c>
      <c r="H50" s="11">
        <f t="shared" si="6"/>
        <v>0</v>
      </c>
      <c r="I50" s="13">
        <f t="shared" si="7"/>
        <v>0</v>
      </c>
      <c r="J50" s="13">
        <f t="shared" si="8"/>
        <v>1.33</v>
      </c>
      <c r="K50" s="50">
        <f t="shared" si="12"/>
        <v>0</v>
      </c>
      <c r="L50" s="50">
        <f t="shared" si="13"/>
        <v>0</v>
      </c>
      <c r="M50" s="50">
        <f t="shared" si="14"/>
        <v>0</v>
      </c>
      <c r="N50" s="50">
        <f t="shared" si="15"/>
        <v>0</v>
      </c>
      <c r="O50" s="50">
        <f t="shared" si="16"/>
        <v>0</v>
      </c>
      <c r="R50" s="7" t="s">
        <v>57</v>
      </c>
      <c r="S50" s="8" t="s">
        <v>48</v>
      </c>
      <c r="U50" s="74">
        <v>7.4700000202426642</v>
      </c>
      <c r="V50" s="67">
        <v>2.0242664437378304E-8</v>
      </c>
      <c r="W50" s="67">
        <v>0</v>
      </c>
      <c r="X50" s="67">
        <v>0.55000000000000004</v>
      </c>
      <c r="Y50" s="67">
        <v>1.33</v>
      </c>
      <c r="Z50" s="68">
        <v>5.59</v>
      </c>
      <c r="AA50" s="79">
        <v>0</v>
      </c>
      <c r="AB50" s="77">
        <v>1.33</v>
      </c>
      <c r="AC50" s="63">
        <v>0</v>
      </c>
      <c r="AD50" s="63">
        <v>0</v>
      </c>
      <c r="AE50" s="63">
        <v>0</v>
      </c>
      <c r="AF50" s="83">
        <v>0</v>
      </c>
      <c r="AG50" s="63">
        <v>0</v>
      </c>
    </row>
    <row r="51" spans="1:33" ht="28.5" customHeight="1">
      <c r="A51" s="9" t="s">
        <v>58</v>
      </c>
      <c r="B51" s="10" t="s">
        <v>48</v>
      </c>
      <c r="C51" s="13">
        <f t="shared" si="10"/>
        <v>0.12885551045987947</v>
      </c>
      <c r="D51" s="13">
        <f t="shared" si="3"/>
        <v>0</v>
      </c>
      <c r="E51" s="13">
        <f t="shared" si="4"/>
        <v>0</v>
      </c>
      <c r="F51" s="13">
        <f t="shared" si="5"/>
        <v>6.151155158655422E-2</v>
      </c>
      <c r="G51" s="11">
        <f t="shared" si="11"/>
        <v>6.7343958873325255E-2</v>
      </c>
      <c r="H51" s="11">
        <f t="shared" si="6"/>
        <v>0</v>
      </c>
      <c r="I51" s="13">
        <f t="shared" si="7"/>
        <v>0</v>
      </c>
      <c r="J51" s="13">
        <f t="shared" si="8"/>
        <v>6.7343958873325255E-2</v>
      </c>
      <c r="K51" s="50">
        <f t="shared" si="12"/>
        <v>0</v>
      </c>
      <c r="L51" s="50">
        <f t="shared" si="13"/>
        <v>0</v>
      </c>
      <c r="M51" s="50">
        <f t="shared" si="14"/>
        <v>0</v>
      </c>
      <c r="N51" s="50">
        <f t="shared" si="15"/>
        <v>0</v>
      </c>
      <c r="O51" s="50">
        <f t="shared" si="16"/>
        <v>0</v>
      </c>
      <c r="R51" s="7" t="s">
        <v>58</v>
      </c>
      <c r="S51" s="8" t="s">
        <v>48</v>
      </c>
      <c r="U51" s="75">
        <v>1.7354899578663534</v>
      </c>
      <c r="V51" s="69">
        <v>0</v>
      </c>
      <c r="W51" s="69">
        <v>0</v>
      </c>
      <c r="X51" s="69">
        <v>6.151155158655422E-2</v>
      </c>
      <c r="Y51" s="69">
        <v>6.7343958873325255E-2</v>
      </c>
      <c r="Z51" s="70">
        <v>1.606634447406474</v>
      </c>
      <c r="AA51" s="80">
        <v>0</v>
      </c>
      <c r="AB51" s="77">
        <v>6.7343958873325255E-2</v>
      </c>
      <c r="AC51" s="63">
        <v>0</v>
      </c>
      <c r="AD51" s="63">
        <v>0</v>
      </c>
      <c r="AE51" s="63">
        <v>0</v>
      </c>
      <c r="AF51" s="84">
        <v>0</v>
      </c>
      <c r="AG51" s="63">
        <v>0</v>
      </c>
    </row>
    <row r="52" spans="1:33" ht="28.5" customHeight="1">
      <c r="A52" s="9" t="s">
        <v>59</v>
      </c>
      <c r="B52" s="10" t="s">
        <v>37</v>
      </c>
      <c r="C52" s="14">
        <f t="shared" si="10"/>
        <v>1176775.498248033</v>
      </c>
      <c r="D52" s="14">
        <f t="shared" si="3"/>
        <v>5187.6654279421173</v>
      </c>
      <c r="E52" s="14">
        <f t="shared" si="4"/>
        <v>23.436833173250669</v>
      </c>
      <c r="F52" s="14">
        <f t="shared" si="5"/>
        <v>0.57058305252635277</v>
      </c>
      <c r="G52" s="11">
        <f t="shared" si="11"/>
        <v>1171563.8254038652</v>
      </c>
      <c r="H52" s="11">
        <f t="shared" si="6"/>
        <v>0</v>
      </c>
      <c r="I52" s="14">
        <f t="shared" si="7"/>
        <v>976.25699941707478</v>
      </c>
      <c r="J52" s="14">
        <f t="shared" si="8"/>
        <v>4107.208019690489</v>
      </c>
      <c r="K52" s="50">
        <f t="shared" si="12"/>
        <v>0</v>
      </c>
      <c r="L52" s="50">
        <f t="shared" si="13"/>
        <v>0</v>
      </c>
      <c r="M52" s="50">
        <f t="shared" si="14"/>
        <v>0</v>
      </c>
      <c r="N52" s="50">
        <f t="shared" si="15"/>
        <v>1166480.3603847576</v>
      </c>
      <c r="O52" s="50">
        <f t="shared" si="16"/>
        <v>0</v>
      </c>
      <c r="R52" s="7" t="s">
        <v>59</v>
      </c>
      <c r="S52" s="8" t="s">
        <v>37</v>
      </c>
      <c r="U52" s="76">
        <v>1176781.782731588</v>
      </c>
      <c r="V52" s="71">
        <v>5187.6654279421173</v>
      </c>
      <c r="W52" s="71">
        <v>23.436833173250669</v>
      </c>
      <c r="X52" s="71">
        <v>0.57058305252635277</v>
      </c>
      <c r="Y52" s="71">
        <v>1171563.8254038652</v>
      </c>
      <c r="Z52" s="72">
        <v>6.2844835549416311</v>
      </c>
      <c r="AA52" s="81">
        <v>976.25699941707478</v>
      </c>
      <c r="AB52" s="77">
        <v>4107.208019690489</v>
      </c>
      <c r="AC52" s="63">
        <v>0</v>
      </c>
      <c r="AD52" s="63">
        <v>0</v>
      </c>
      <c r="AE52" s="63">
        <v>0</v>
      </c>
      <c r="AF52" s="85">
        <v>1166480.3603847576</v>
      </c>
      <c r="AG52" s="63">
        <v>0</v>
      </c>
    </row>
    <row r="53" spans="1:33">
      <c r="G53" s="1"/>
      <c r="I53" s="2"/>
    </row>
    <row r="78" spans="1:15">
      <c r="A78" s="18"/>
    </row>
    <row r="79" spans="1:15">
      <c r="A79" s="4" t="s">
        <v>86</v>
      </c>
    </row>
    <row r="80" spans="1:15">
      <c r="A80" s="34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</row>
    <row r="81" spans="1:1">
      <c r="A81" s="18"/>
    </row>
    <row r="82" spans="1:1">
      <c r="A82" s="18"/>
    </row>
    <row r="83" spans="1:1">
      <c r="A83" s="18"/>
    </row>
  </sheetData>
  <sheetProtection password="D559" sheet="1" objects="1" scenarios="1"/>
  <mergeCells count="2">
    <mergeCell ref="C3:E3"/>
    <mergeCell ref="C5:D5"/>
  </mergeCells>
  <phoneticPr fontId="18" type="noConversion"/>
  <dataValidations count="1">
    <dataValidation type="list" allowBlank="1" showInputMessage="1" showErrorMessage="1" sqref="C3">
      <formula1>$S$3:$X$3</formula1>
    </dataValidation>
  </dataValidations>
  <pageMargins left="0.70000000000000007" right="0.70000000000000007" top="0.75000000000000011" bottom="0.75000000000000011" header="0.30000000000000004" footer="0.30000000000000004"/>
  <pageSetup paperSize="9" scale="38" orientation="portrait" r:id="rId1"/>
  <ignoredErrors>
    <ignoredError sqref="N26 N27:N39 N40:N5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Information</vt:lpstr>
      <vt:lpstr>Impact Echelle Equipement</vt:lpstr>
    </vt:vector>
  </TitlesOfParts>
  <Company>De Dietrich Thermique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2018-09-11T08:37:12Z</cp:lastPrinted>
  <dcterms:created xsi:type="dcterms:W3CDTF">2018-08-23T14:08:48Z</dcterms:created>
  <dcterms:modified xsi:type="dcterms:W3CDTF">2019-11-19T12:46:01Z</dcterms:modified>
</cp:coreProperties>
</file>